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sgov-my.sharepoint.com/personal/dtruchon_cns_gov/Documents/Desktop/"/>
    </mc:Choice>
  </mc:AlternateContent>
  <xr:revisionPtr revIDLastSave="0" documentId="8_{09953C2A-ABFC-4D5C-9909-5F619A91D17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Y16" sheetId="4" r:id="rId1"/>
    <sheet name="Sheet2" sheetId="2" r:id="rId2"/>
    <sheet name="Sheet3" sheetId="3" r:id="rId3"/>
  </sheets>
  <definedNames>
    <definedName name="_xlnm.Print_Area" localSheetId="0">'FY16'!$A$1:$N$42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C27" i="4"/>
  <c r="B27" i="4"/>
  <c r="D27" i="4"/>
  <c r="B28" i="4" l="1"/>
  <c r="B29" i="4"/>
  <c r="B30" i="4"/>
  <c r="B31" i="4"/>
  <c r="B32" i="4"/>
  <c r="B33" i="4"/>
  <c r="B34" i="4"/>
  <c r="B35" i="4"/>
  <c r="B36" i="4"/>
  <c r="B37" i="4"/>
  <c r="B38" i="4"/>
  <c r="E31" i="4"/>
  <c r="C31" i="4"/>
  <c r="D28" i="4"/>
  <c r="D39" i="4" s="1"/>
  <c r="J39" i="4" s="1"/>
  <c r="E28" i="4"/>
  <c r="D29" i="4"/>
  <c r="E29" i="4"/>
  <c r="D30" i="4"/>
  <c r="E30" i="4"/>
  <c r="D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F39" i="4"/>
  <c r="C33" i="4"/>
  <c r="C30" i="4"/>
  <c r="C37" i="4"/>
  <c r="C28" i="4"/>
  <c r="C29" i="4"/>
  <c r="C35" i="4"/>
  <c r="C34" i="4"/>
  <c r="C32" i="4"/>
  <c r="C36" i="4"/>
  <c r="C38" i="4"/>
</calcChain>
</file>

<file path=xl/sharedStrings.xml><?xml version="1.0" encoding="utf-8"?>
<sst xmlns="http://schemas.openxmlformats.org/spreadsheetml/2006/main" count="62" uniqueCount="53">
  <si>
    <t>This worksheet is provided in two formats. An interactive Excel document allows you to take advantage of embedded formulas and charts. A static PDF version contains an image of the worksheet and its instructions, but it is not interactive.</t>
  </si>
  <si>
    <t xml:space="preserve"> </t>
  </si>
  <si>
    <t>INSTRUCTIONS FOR USE:</t>
  </si>
  <si>
    <t>1.  Only enter data into the yellow boxes.</t>
  </si>
  <si>
    <t>2.  Don't enter data in the white, green, blue or red boxes.  They will automatically change as you enter data in the yellow boxes.</t>
  </si>
  <si>
    <t>3.  Use this VSY tracking sheet each month when you tally up the hours of volunteers.</t>
  </si>
  <si>
    <t xml:space="preserve">4.  This VSY tracking sheet can be adapted if your VSY goals change.  </t>
  </si>
  <si>
    <t>5.  Just replace the number of annual VSYs in column H to a new VSY goal number.</t>
  </si>
  <si>
    <t>6.  The graph below will change as you enter data into the yellow boxes.</t>
  </si>
  <si>
    <t>7.  The password for the white, green or red password protected cells is vsy.</t>
  </si>
  <si>
    <t>8.  When password protection is off, be careful not to change the formulas embedded in the white cells.</t>
  </si>
  <si>
    <t xml:space="preserve">9. If you turn password protection off, always remember to turn it back on when you are finished entering data.  </t>
  </si>
  <si>
    <t>10.  Again: Never enter anything in the white, red or green cells in the spreadsheet below.  If you do this, it will erase the embedded formulas</t>
  </si>
  <si>
    <t>and once that happens, the tracking sheet data that you enter in the yellow boxes won't result in accurate data in the white, green or red cells as well</t>
  </si>
  <si>
    <t>as the graph below the spreadsheet.  If this happens, contact your CNCS Program Officer for assistance.</t>
  </si>
  <si>
    <t>Project Name:</t>
  </si>
  <si>
    <t>[NAME OF SPONSOR AGENCY]  [FGP/SCP]</t>
  </si>
  <si>
    <t>Grant Year:</t>
  </si>
  <si>
    <t xml:space="preserve">[INSERT GRANT YEAR HERE SUCH AS JULY 1, 2015 thru JUNE 30, 2016] </t>
  </si>
  <si>
    <t>Cumulative</t>
  </si>
  <si>
    <t>Monthly</t>
  </si>
  <si>
    <t xml:space="preserve">Monthly </t>
  </si>
  <si>
    <t>Annual</t>
  </si>
  <si>
    <t>Month</t>
  </si>
  <si>
    <t>Hours</t>
  </si>
  <si>
    <t xml:space="preserve">Hours </t>
  </si>
  <si>
    <t>VSY</t>
  </si>
  <si>
    <t>Vols.</t>
  </si>
  <si>
    <t>Actual</t>
  </si>
  <si>
    <t>Goal</t>
  </si>
  <si>
    <t xml:space="preserve"> Actual</t>
  </si>
  <si>
    <t>Active</t>
  </si>
  <si>
    <t>July</t>
  </si>
  <si>
    <t>One VSY = 1,044 hours.</t>
  </si>
  <si>
    <t>August</t>
  </si>
  <si>
    <t>A VSY is equivalent to 1 FGP/SCP volunteer</t>
  </si>
  <si>
    <t>September</t>
  </si>
  <si>
    <t>working 20 hours per week, 52 weeks per year.</t>
  </si>
  <si>
    <t>October</t>
  </si>
  <si>
    <t>November</t>
  </si>
  <si>
    <t>A FGP volunteer can work 5 hours to 40 hours</t>
  </si>
  <si>
    <t>December</t>
  </si>
  <si>
    <t>per week.  So, one VSY doesn't necessarily</t>
  </si>
  <si>
    <t>January</t>
  </si>
  <si>
    <t>equal one FGP/SCP Volunteer.</t>
  </si>
  <si>
    <t>February</t>
  </si>
  <si>
    <t>March</t>
  </si>
  <si>
    <t>April</t>
  </si>
  <si>
    <t>May</t>
  </si>
  <si>
    <t>June</t>
  </si>
  <si>
    <t>TOTAL</t>
  </si>
  <si>
    <t>VSY Shortfall=</t>
  </si>
  <si>
    <t>Total VSYs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</si>
</sst>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9"/>
      <color indexed="1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10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3" fillId="0" borderId="0" xfId="0" applyFont="1"/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7" fillId="5" borderId="0" xfId="0" applyFont="1" applyFill="1"/>
    <xf numFmtId="0" fontId="0" fillId="5" borderId="0" xfId="0" applyFill="1"/>
    <xf numFmtId="14" fontId="0" fillId="5" borderId="0" xfId="0" applyNumberFormat="1" applyFill="1"/>
    <xf numFmtId="0" fontId="2" fillId="4" borderId="2" xfId="0" applyFont="1" applyFill="1" applyBorder="1" applyProtection="1">
      <protection locked="0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2" fontId="3" fillId="3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4" xfId="0" applyBorder="1"/>
    <xf numFmtId="2" fontId="3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7" fillId="0" borderId="0" xfId="0" applyFo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VSY Actual to Target (Cumulative)</a:t>
            </a:r>
          </a:p>
        </c:rich>
      </c:tx>
      <c:layout>
        <c:manualLayout>
          <c:xMode val="edge"/>
          <c:yMode val="edge"/>
          <c:x val="0.23055988226573995"/>
          <c:y val="3.4707158351409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0536727032686"/>
          <c:y val="0.19607896774052364"/>
          <c:w val="0.45470421955321377"/>
          <c:h val="0.49019741935130906"/>
        </c:manualLayout>
      </c:layout>
      <c:lineChart>
        <c:grouping val="standard"/>
        <c:varyColors val="0"/>
        <c:ser>
          <c:idx val="0"/>
          <c:order val="0"/>
          <c:tx>
            <c:v>Actual VSYs achieved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'FY16'!$A$27:$A$38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'FY16'!$B$27:$B$38</c:f>
              <c:numCache>
                <c:formatCode>#,##0</c:formatCode>
                <c:ptCount val="12"/>
                <c:pt idx="0">
                  <c:v>200</c:v>
                </c:pt>
                <c:pt idx="1">
                  <c:v>2200</c:v>
                </c:pt>
                <c:pt idx="2">
                  <c:v>9200</c:v>
                </c:pt>
                <c:pt idx="3">
                  <c:v>16800</c:v>
                </c:pt>
                <c:pt idx="4">
                  <c:v>24450</c:v>
                </c:pt>
                <c:pt idx="5">
                  <c:v>30450</c:v>
                </c:pt>
                <c:pt idx="6">
                  <c:v>38455</c:v>
                </c:pt>
                <c:pt idx="7">
                  <c:v>46290</c:v>
                </c:pt>
                <c:pt idx="8">
                  <c:v>52290</c:v>
                </c:pt>
                <c:pt idx="9">
                  <c:v>57290</c:v>
                </c:pt>
                <c:pt idx="10">
                  <c:v>61290</c:v>
                </c:pt>
                <c:pt idx="11">
                  <c:v>63290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7-440C-997D-4EA4EBCA6033}"/>
            </c:ext>
          </c:extLst>
        </c:ser>
        <c:ser>
          <c:idx val="1"/>
          <c:order val="1"/>
          <c:tx>
            <c:v>Target VSYs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'FY16'!$A$27:$A$38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'FY16'!$C$27:$C$38</c:f>
              <c:numCache>
                <c:formatCode>#,##0</c:formatCode>
                <c:ptCount val="12"/>
                <c:pt idx="0">
                  <c:v>5220</c:v>
                </c:pt>
                <c:pt idx="1">
                  <c:v>10440</c:v>
                </c:pt>
                <c:pt idx="2">
                  <c:v>15660</c:v>
                </c:pt>
                <c:pt idx="3">
                  <c:v>20880</c:v>
                </c:pt>
                <c:pt idx="4">
                  <c:v>26100</c:v>
                </c:pt>
                <c:pt idx="5">
                  <c:v>31320</c:v>
                </c:pt>
                <c:pt idx="6">
                  <c:v>36540</c:v>
                </c:pt>
                <c:pt idx="7">
                  <c:v>41760</c:v>
                </c:pt>
                <c:pt idx="8">
                  <c:v>46980</c:v>
                </c:pt>
                <c:pt idx="9">
                  <c:v>52200</c:v>
                </c:pt>
                <c:pt idx="10">
                  <c:v>57420</c:v>
                </c:pt>
                <c:pt idx="11">
                  <c:v>62640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7-440C-997D-4EA4EBCA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16672"/>
        <c:axId val="122814712"/>
      </c:lineChart>
      <c:catAx>
        <c:axId val="12281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31787247603599345"/>
              <c:y val="0.87852693847108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1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14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Volunteer Hours</a:t>
                </a:r>
              </a:p>
            </c:rich>
          </c:tx>
          <c:layout>
            <c:manualLayout>
              <c:xMode val="edge"/>
              <c:yMode val="edge"/>
              <c:x val="2.8649386084583901E-2"/>
              <c:y val="0.28633462574228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1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3731223569763"/>
          <c:y val="0.18221315068805119"/>
          <c:w val="0.25648075538988735"/>
          <c:h val="0.27982703355139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932180</xdr:colOff>
      <xdr:row>43</xdr:row>
      <xdr:rowOff>68580</xdr:rowOff>
    </xdr:from>
    <xdr:to>
      <xdr:col>8</xdr:col>
      <xdr:colOff>802640</xdr:colOff>
      <xdr:row>64</xdr:row>
      <xdr:rowOff>63500</xdr:rowOff>
    </xdr:to>
    <xdr:graphicFrame macro="">
      <xdr:nvGraphicFramePr>
        <xdr:cNvPr id="3114" name="Chart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0.41759</cdr:x>
      <cdr:y>0.56403</cdr:y>
    </cdr:from>
    <cdr:to>
      <cdr:x>0.49043</cdr:x>
      <cdr:y>0.64452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6858" y="2002617"/>
          <a:ext cx="410109" cy="27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view="pageLayout" topLeftCell="A34" zoomScaleNormal="100" workbookViewId="0">
      <selection activeCell="E27" sqref="E27"/>
    </sheetView>
  </sheetViews>
  <sheetFormatPr defaultRowHeight="12.5" x14ac:dyDescent="0.25"/>
  <cols>
    <col min="1" max="1" width="13.453125" customWidth="1"/>
    <col min="2" max="2" width="10.26953125" customWidth="1"/>
    <col min="3" max="5" width="10.54296875" customWidth="1"/>
    <col min="6" max="6" width="10" customWidth="1"/>
    <col min="9" max="9" width="11.7265625" customWidth="1"/>
  </cols>
  <sheetData>
    <row r="1" spans="1:14" x14ac:dyDescent="0.25">
      <c r="A1" s="34"/>
    </row>
    <row r="2" spans="1:14" x14ac:dyDescent="0.25">
      <c r="A2" s="34"/>
    </row>
    <row r="3" spans="1:14" ht="26.5" customHeight="1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4" t="s">
        <v>1</v>
      </c>
    </row>
    <row r="6" spans="1:14" ht="13" x14ac:dyDescent="0.3">
      <c r="A6" s="8" t="s">
        <v>2</v>
      </c>
    </row>
    <row r="7" spans="1:14" x14ac:dyDescent="0.25">
      <c r="A7" s="12" t="s">
        <v>3</v>
      </c>
    </row>
    <row r="8" spans="1:14" x14ac:dyDescent="0.25">
      <c r="A8" s="12" t="s">
        <v>4</v>
      </c>
    </row>
    <row r="9" spans="1:14" x14ac:dyDescent="0.25">
      <c r="A9" s="12" t="s">
        <v>5</v>
      </c>
    </row>
    <row r="10" spans="1:14" x14ac:dyDescent="0.25">
      <c r="A10" s="12" t="s">
        <v>6</v>
      </c>
    </row>
    <row r="11" spans="1:14" x14ac:dyDescent="0.25">
      <c r="A11" s="12" t="s">
        <v>7</v>
      </c>
    </row>
    <row r="12" spans="1:14" x14ac:dyDescent="0.25">
      <c r="A12" s="12" t="s">
        <v>8</v>
      </c>
    </row>
    <row r="13" spans="1:14" x14ac:dyDescent="0.25">
      <c r="A13" s="12" t="s">
        <v>9</v>
      </c>
    </row>
    <row r="14" spans="1:14" x14ac:dyDescent="0.25">
      <c r="A14" s="12" t="s">
        <v>10</v>
      </c>
    </row>
    <row r="15" spans="1:14" x14ac:dyDescent="0.25">
      <c r="A15" s="12" t="s">
        <v>11</v>
      </c>
    </row>
    <row r="16" spans="1:14" x14ac:dyDescent="0.25">
      <c r="A16" s="12" t="s">
        <v>12</v>
      </c>
    </row>
    <row r="17" spans="1:10" x14ac:dyDescent="0.25">
      <c r="A17" s="12" t="s">
        <v>13</v>
      </c>
    </row>
    <row r="18" spans="1:10" x14ac:dyDescent="0.25">
      <c r="A18" s="12" t="s">
        <v>14</v>
      </c>
    </row>
    <row r="19" spans="1:10" x14ac:dyDescent="0.25">
      <c r="A19" s="12"/>
    </row>
    <row r="20" spans="1:10" x14ac:dyDescent="0.25">
      <c r="A20" s="12"/>
    </row>
    <row r="21" spans="1:10" ht="13" x14ac:dyDescent="0.3">
      <c r="A21" s="8" t="s">
        <v>15</v>
      </c>
      <c r="B21" s="16" t="s">
        <v>16</v>
      </c>
      <c r="C21" s="17"/>
      <c r="D21" s="17"/>
      <c r="E21" s="17"/>
    </row>
    <row r="22" spans="1:10" ht="13" x14ac:dyDescent="0.3">
      <c r="A22" s="8" t="s">
        <v>17</v>
      </c>
      <c r="B22" s="18" t="s">
        <v>18</v>
      </c>
      <c r="C22" s="17"/>
      <c r="D22" s="17"/>
      <c r="E22" s="17"/>
      <c r="F22" s="17"/>
      <c r="G22" s="17"/>
      <c r="H22" s="17"/>
    </row>
    <row r="24" spans="1:10" x14ac:dyDescent="0.25">
      <c r="B24" s="5" t="s">
        <v>19</v>
      </c>
      <c r="C24" s="5" t="s">
        <v>19</v>
      </c>
      <c r="D24" s="5" t="s">
        <v>20</v>
      </c>
      <c r="E24" s="5" t="s">
        <v>21</v>
      </c>
      <c r="F24" s="5" t="s">
        <v>20</v>
      </c>
      <c r="G24" s="5" t="s">
        <v>20</v>
      </c>
      <c r="H24" s="5" t="s">
        <v>22</v>
      </c>
      <c r="J24" s="13"/>
    </row>
    <row r="25" spans="1:10" x14ac:dyDescent="0.25">
      <c r="A25" s="3" t="s">
        <v>23</v>
      </c>
      <c r="B25" s="5" t="s">
        <v>24</v>
      </c>
      <c r="C25" s="5" t="s">
        <v>25</v>
      </c>
      <c r="D25" s="3" t="s">
        <v>26</v>
      </c>
      <c r="E25" s="3" t="s">
        <v>26</v>
      </c>
      <c r="F25" s="4" t="s">
        <v>24</v>
      </c>
      <c r="G25" s="3" t="s">
        <v>27</v>
      </c>
      <c r="H25" s="3" t="s">
        <v>26</v>
      </c>
      <c r="J25" s="14"/>
    </row>
    <row r="26" spans="1:10" ht="13" x14ac:dyDescent="0.3">
      <c r="A26" s="3"/>
      <c r="B26" s="5" t="s">
        <v>28</v>
      </c>
      <c r="C26" s="5" t="s">
        <v>29</v>
      </c>
      <c r="D26" s="3" t="s">
        <v>28</v>
      </c>
      <c r="E26" s="3" t="s">
        <v>29</v>
      </c>
      <c r="F26" s="4" t="s">
        <v>30</v>
      </c>
      <c r="G26" s="3" t="s">
        <v>31</v>
      </c>
      <c r="H26" s="3" t="s">
        <v>29</v>
      </c>
      <c r="J26" s="15"/>
    </row>
    <row r="27" spans="1:10" ht="13" x14ac:dyDescent="0.3">
      <c r="A27" s="11" t="s">
        <v>32</v>
      </c>
      <c r="B27" s="6">
        <f>SUM(F27)</f>
        <v>200</v>
      </c>
      <c r="C27" s="2">
        <f>(H27*1044)/12</f>
        <v>5220</v>
      </c>
      <c r="D27" s="1">
        <f>F27/1044</f>
        <v>0.19157088122605365</v>
      </c>
      <c r="E27" s="1">
        <f>H27/12</f>
        <v>5</v>
      </c>
      <c r="F27" s="9">
        <v>200</v>
      </c>
      <c r="G27" s="10"/>
      <c r="H27" s="10">
        <v>60</v>
      </c>
      <c r="J27" s="15" t="s">
        <v>33</v>
      </c>
    </row>
    <row r="28" spans="1:10" ht="13" x14ac:dyDescent="0.3">
      <c r="A28" s="11" t="s">
        <v>34</v>
      </c>
      <c r="B28" s="6">
        <f>SUM(F27:F28)</f>
        <v>2200</v>
      </c>
      <c r="C28" s="2">
        <f>C27*2</f>
        <v>10440</v>
      </c>
      <c r="D28" s="1">
        <f t="shared" ref="D28:D38" si="0">F28/1044</f>
        <v>1.9157088122605364</v>
      </c>
      <c r="E28" s="1">
        <f t="shared" ref="E28:E38" si="1">H28/12</f>
        <v>5</v>
      </c>
      <c r="F28" s="9">
        <v>2000</v>
      </c>
      <c r="G28" s="10"/>
      <c r="H28" s="10">
        <v>60</v>
      </c>
      <c r="J28" s="15" t="s">
        <v>35</v>
      </c>
    </row>
    <row r="29" spans="1:10" ht="13" x14ac:dyDescent="0.3">
      <c r="A29" s="11" t="s">
        <v>36</v>
      </c>
      <c r="B29" s="6">
        <f>SUM(F27:F29)</f>
        <v>9200</v>
      </c>
      <c r="C29" s="2">
        <f>C27*3</f>
        <v>15660</v>
      </c>
      <c r="D29" s="1">
        <f t="shared" si="0"/>
        <v>6.7049808429118771</v>
      </c>
      <c r="E29" s="1">
        <f t="shared" si="1"/>
        <v>5</v>
      </c>
      <c r="F29" s="9">
        <v>7000</v>
      </c>
      <c r="G29" s="10"/>
      <c r="H29" s="10">
        <v>60</v>
      </c>
      <c r="J29" s="15" t="s">
        <v>37</v>
      </c>
    </row>
    <row r="30" spans="1:10" ht="13" x14ac:dyDescent="0.3">
      <c r="A30" s="11" t="s">
        <v>38</v>
      </c>
      <c r="B30" s="6">
        <f>SUM(F27:F30)</f>
        <v>16800</v>
      </c>
      <c r="C30" s="2">
        <f>C27*4</f>
        <v>20880</v>
      </c>
      <c r="D30" s="1">
        <f t="shared" si="0"/>
        <v>7.2796934865900385</v>
      </c>
      <c r="E30" s="1">
        <f t="shared" si="1"/>
        <v>5</v>
      </c>
      <c r="F30" s="9">
        <v>7600</v>
      </c>
      <c r="G30" s="10"/>
      <c r="H30" s="10">
        <v>60</v>
      </c>
      <c r="J30" s="15"/>
    </row>
    <row r="31" spans="1:10" ht="13" x14ac:dyDescent="0.3">
      <c r="A31" s="11" t="s">
        <v>39</v>
      </c>
      <c r="B31" s="6">
        <f>SUM(F27:F31)</f>
        <v>24450</v>
      </c>
      <c r="C31" s="2">
        <f>C27*5</f>
        <v>26100</v>
      </c>
      <c r="D31" s="1">
        <f t="shared" si="0"/>
        <v>7.3275862068965516</v>
      </c>
      <c r="E31" s="1">
        <f t="shared" si="1"/>
        <v>5</v>
      </c>
      <c r="F31" s="9">
        <v>7650</v>
      </c>
      <c r="G31" s="10"/>
      <c r="H31" s="10">
        <v>60</v>
      </c>
      <c r="J31" s="15" t="s">
        <v>40</v>
      </c>
    </row>
    <row r="32" spans="1:10" ht="13" x14ac:dyDescent="0.3">
      <c r="A32" s="11" t="s">
        <v>41</v>
      </c>
      <c r="B32" s="6">
        <f>SUM(F27:F32)</f>
        <v>30450</v>
      </c>
      <c r="C32" s="2">
        <f>C27*6</f>
        <v>31320</v>
      </c>
      <c r="D32" s="1">
        <f t="shared" si="0"/>
        <v>5.7471264367816088</v>
      </c>
      <c r="E32" s="1">
        <f t="shared" si="1"/>
        <v>5</v>
      </c>
      <c r="F32" s="9">
        <v>6000</v>
      </c>
      <c r="G32" s="10"/>
      <c r="H32" s="10">
        <v>60</v>
      </c>
      <c r="J32" s="15" t="s">
        <v>42</v>
      </c>
    </row>
    <row r="33" spans="1:10" ht="13" x14ac:dyDescent="0.3">
      <c r="A33" s="11" t="s">
        <v>43</v>
      </c>
      <c r="B33" s="6">
        <f>SUM(F27:F33)</f>
        <v>38455</v>
      </c>
      <c r="C33" s="2">
        <f>C27*7</f>
        <v>36540</v>
      </c>
      <c r="D33" s="1">
        <f t="shared" si="0"/>
        <v>7.6676245210727974</v>
      </c>
      <c r="E33" s="1">
        <f t="shared" si="1"/>
        <v>5</v>
      </c>
      <c r="F33" s="9">
        <v>8005</v>
      </c>
      <c r="G33" s="9"/>
      <c r="H33" s="10">
        <v>60</v>
      </c>
      <c r="J33" s="15" t="s">
        <v>44</v>
      </c>
    </row>
    <row r="34" spans="1:10" x14ac:dyDescent="0.25">
      <c r="A34" s="11" t="s">
        <v>45</v>
      </c>
      <c r="B34" s="6">
        <f>SUM(F27:F34)</f>
        <v>46290</v>
      </c>
      <c r="C34" s="2">
        <f>C27*8</f>
        <v>41760</v>
      </c>
      <c r="D34" s="1">
        <f t="shared" si="0"/>
        <v>7.504789272030651</v>
      </c>
      <c r="E34" s="1">
        <f t="shared" si="1"/>
        <v>5</v>
      </c>
      <c r="F34" s="9">
        <v>7835</v>
      </c>
      <c r="G34" s="10"/>
      <c r="H34" s="10">
        <v>60</v>
      </c>
    </row>
    <row r="35" spans="1:10" x14ac:dyDescent="0.25">
      <c r="A35" s="11" t="s">
        <v>46</v>
      </c>
      <c r="B35" s="6">
        <f>SUM(F27:F35)</f>
        <v>52290</v>
      </c>
      <c r="C35" s="2">
        <f>C27*9</f>
        <v>46980</v>
      </c>
      <c r="D35" s="1">
        <f t="shared" si="0"/>
        <v>5.7471264367816088</v>
      </c>
      <c r="E35" s="1">
        <f t="shared" si="1"/>
        <v>5</v>
      </c>
      <c r="F35" s="9">
        <v>6000</v>
      </c>
      <c r="G35" s="10"/>
      <c r="H35" s="10">
        <v>60</v>
      </c>
    </row>
    <row r="36" spans="1:10" x14ac:dyDescent="0.25">
      <c r="A36" s="11" t="s">
        <v>47</v>
      </c>
      <c r="B36" s="6">
        <f>SUM(F27:F36)</f>
        <v>57290</v>
      </c>
      <c r="C36" s="2">
        <f>C27*10</f>
        <v>52200</v>
      </c>
      <c r="D36" s="1">
        <f t="shared" si="0"/>
        <v>4.7892720306513414</v>
      </c>
      <c r="E36" s="1">
        <f t="shared" si="1"/>
        <v>5</v>
      </c>
      <c r="F36" s="9">
        <v>5000</v>
      </c>
      <c r="G36" s="10"/>
      <c r="H36" s="10">
        <v>60</v>
      </c>
    </row>
    <row r="37" spans="1:10" x14ac:dyDescent="0.25">
      <c r="A37" s="11" t="s">
        <v>48</v>
      </c>
      <c r="B37" s="6">
        <f>SUM(F27:F37)</f>
        <v>61290</v>
      </c>
      <c r="C37" s="2">
        <f>C27*11</f>
        <v>57420</v>
      </c>
      <c r="D37" s="1">
        <f t="shared" si="0"/>
        <v>3.8314176245210727</v>
      </c>
      <c r="E37" s="1">
        <f t="shared" si="1"/>
        <v>5</v>
      </c>
      <c r="F37" s="9">
        <v>4000</v>
      </c>
      <c r="G37" s="10"/>
      <c r="H37" s="10">
        <v>60</v>
      </c>
    </row>
    <row r="38" spans="1:10" x14ac:dyDescent="0.25">
      <c r="A38" s="19" t="s">
        <v>49</v>
      </c>
      <c r="B38" s="20">
        <f>SUM(F27:F38)</f>
        <v>63290</v>
      </c>
      <c r="C38" s="21">
        <f>C27*12</f>
        <v>62640</v>
      </c>
      <c r="D38" s="22">
        <f t="shared" si="0"/>
        <v>1.9157088122605364</v>
      </c>
      <c r="E38" s="22">
        <f t="shared" si="1"/>
        <v>5</v>
      </c>
      <c r="F38" s="23">
        <v>2000</v>
      </c>
      <c r="G38" s="24"/>
      <c r="H38" s="24">
        <v>60</v>
      </c>
    </row>
    <row r="39" spans="1:10" ht="19.899999999999999" customHeight="1" x14ac:dyDescent="0.3">
      <c r="A39" s="27" t="s">
        <v>50</v>
      </c>
      <c r="B39" s="28"/>
      <c r="C39" s="28"/>
      <c r="D39" s="29">
        <f>SUM(D27:D38)</f>
        <v>60.622605363984668</v>
      </c>
      <c r="E39" s="30"/>
      <c r="F39" s="31">
        <f>SUM(F27:F38)</f>
        <v>63290</v>
      </c>
      <c r="G39" s="32"/>
      <c r="H39" s="33"/>
      <c r="I39" s="25" t="s">
        <v>51</v>
      </c>
      <c r="J39" s="26">
        <f>H27-D39</f>
        <v>-0.62260536398466826</v>
      </c>
    </row>
    <row r="40" spans="1:10" ht="27" customHeight="1" x14ac:dyDescent="0.25">
      <c r="D40" s="7" t="s">
        <v>52</v>
      </c>
    </row>
    <row r="41" spans="1:10" ht="21" customHeight="1" x14ac:dyDescent="0.25">
      <c r="D41" s="7"/>
    </row>
  </sheetData>
  <mergeCells count="1">
    <mergeCell ref="A3:N3"/>
  </mergeCells>
  <phoneticPr fontId="4" type="noConversion"/>
  <pageMargins left="0.75" right="0.75" top="0.5" bottom="0.5" header="0.5" footer="0.5"/>
  <pageSetup scale="87" fitToHeight="0" orientation="landscape" r:id="rId1"/>
  <headerFooter alignWithMargins="0">
    <oddHeader>&amp;L&amp;"Arial,Bold"&amp;F</oddHeader>
    <oddFooter>&amp;L&amp;"Arial,Italic"&amp;8Version 2018.3&amp;C&amp;8This document is a sample. Its use is optional. For editable versions of all appendices, visit www.nationalservice.gov/operations-handbook-appendices.&amp;R&amp;"Arial,Italic"&amp;8Page &amp;P of &amp;N</oddFooter>
  </headerFooter>
  <rowBreaks count="1" manualBreakCount="1">
    <brk id="4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endix_x0020_Section xmlns="232b95c0-bdca-4484-b50c-e24b42c06318">C</Appendix_x0020_Section>
    <Program xmlns="232b95c0-bdca-4484-b50c-e24b42c06318">
      <Value>FGP</Value>
      <Value>SCP</Value>
    </Program>
    <Handbook_x002f_Appendix xmlns="232b95c0-bdca-4484-b50c-e24b42c06318">Appendix</Handbook_x002f_Appendix>
    <Appendix_x0020_Number xmlns="232b95c0-bdca-4484-b50c-e24b42c06318">8</Appendix_x0020_Number>
    <_dlc_DocId xmlns="955b5658-c4af-4367-aaf7-f4b787d2e46e">VWMP5RR7HZ5Z-821210202-43</_dlc_DocId>
    <_dlc_DocIdUrl xmlns="955b5658-c4af-4367-aaf7-f4b787d2e46e">
      <Url>https://cnsgov.sharepoint.com/sites/SC/Handbook/_layouts/15/DocIdRedir.aspx?ID=VWMP5RR7HZ5Z-821210202-43</Url>
      <Description>VWMP5RR7HZ5Z-821210202-43</Description>
    </_dlc_DocIdUrl>
    <Staff_x002f_Grantee xmlns="232b95c0-bdca-4484-b50c-e24b42c06318">Grantee</Staff_x002f_Grante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1B5CF043DDA459AF2E1CCAEF7AB1E" ma:contentTypeVersion="11" ma:contentTypeDescription="Create a new document." ma:contentTypeScope="" ma:versionID="7b8ac0e906c2c4a0d69338b394faa496">
  <xsd:schema xmlns:xsd="http://www.w3.org/2001/XMLSchema" xmlns:xs="http://www.w3.org/2001/XMLSchema" xmlns:p="http://schemas.microsoft.com/office/2006/metadata/properties" xmlns:ns2="955b5658-c4af-4367-aaf7-f4b787d2e46e" xmlns:ns3="232b95c0-bdca-4484-b50c-e24b42c06318" targetNamespace="http://schemas.microsoft.com/office/2006/metadata/properties" ma:root="true" ma:fieldsID="a7b17e5c565827840fcca34a37565595" ns2:_="" ns3:_="">
    <xsd:import namespace="955b5658-c4af-4367-aaf7-f4b787d2e46e"/>
    <xsd:import namespace="232b95c0-bdca-4484-b50c-e24b42c0631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gram" minOccurs="0"/>
                <xsd:element ref="ns3:Handbook_x002f_Appendix" minOccurs="0"/>
                <xsd:element ref="ns2:SharedWithUsers" minOccurs="0"/>
                <xsd:element ref="ns2:SharedWithDetails" minOccurs="0"/>
                <xsd:element ref="ns3:Appendix_x0020_Section" minOccurs="0"/>
                <xsd:element ref="ns3:Appendix_x0020_Number" minOccurs="0"/>
                <xsd:element ref="ns3:Staff_x002f_Grante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b5658-c4af-4367-aaf7-f4b787d2e4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b95c0-bdca-4484-b50c-e24b42c06318" elementFormDefault="qualified">
    <xsd:import namespace="http://schemas.microsoft.com/office/2006/documentManagement/types"/>
    <xsd:import namespace="http://schemas.microsoft.com/office/infopath/2007/PartnerControls"/>
    <xsd:element name="Program" ma:index="11" nillable="true" ma:displayName="Program" ma:default="FGP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GP"/>
                    <xsd:enumeration value="SCP"/>
                    <xsd:enumeration value="RSVP"/>
                  </xsd:restriction>
                </xsd:simpleType>
              </xsd:element>
            </xsd:sequence>
          </xsd:extension>
        </xsd:complexContent>
      </xsd:complexType>
    </xsd:element>
    <xsd:element name="Handbook_x002f_Appendix" ma:index="12" nillable="true" ma:displayName="Handbook/Appendix" ma:default="Handbook" ma:format="Dropdown" ma:internalName="Handbook_x002f_Appendix">
      <xsd:simpleType>
        <xsd:restriction base="dms:Choice">
          <xsd:enumeration value="Handbook"/>
          <xsd:enumeration value="Appendix"/>
        </xsd:restriction>
      </xsd:simpleType>
    </xsd:element>
    <xsd:element name="Appendix_x0020_Section" ma:index="15" nillable="true" ma:displayName="Appendix Section" ma:format="Dropdown" ma:internalName="Appendix_x0020_Section">
      <xsd:simpleType>
        <xsd:restriction base="dms:Choice">
          <xsd:enumeration value="A"/>
          <xsd:enumeration value="B"/>
          <xsd:enumeration value="C"/>
          <xsd:enumeration value="D"/>
          <xsd:enumeration value="E"/>
        </xsd:restriction>
      </xsd:simpleType>
    </xsd:element>
    <xsd:element name="Appendix_x0020_Number" ma:index="16" nillable="true" ma:displayName="Appendix Number" ma:internalName="Appendix_x0020_Number">
      <xsd:simpleType>
        <xsd:restriction base="dms:Number"/>
      </xsd:simpleType>
    </xsd:element>
    <xsd:element name="Staff_x002f_Grantee" ma:index="17" nillable="true" ma:displayName="Staff/Grantee" ma:default="Grantee" ma:format="Dropdown" ma:internalName="Staff_x002f_Grantee">
      <xsd:simpleType>
        <xsd:restriction base="dms:Choice">
          <xsd:enumeration value="Staff"/>
          <xsd:enumeration value="Grantee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20D21A-761E-43CE-9CCF-C540BE4051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AB2E0BA-E23F-4CFE-A9B2-EE0FF4B69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55405-502E-4C56-9E5F-7E05CCECC65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232b95c0-bdca-4484-b50c-e24b42c0631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55b5658-c4af-4367-aaf7-f4b787d2e46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D02BAC8-58AD-4FFD-9861-6D92899CD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5b5658-c4af-4367-aaf7-f4b787d2e46e"/>
    <ds:schemaRef ds:uri="232b95c0-bdca-4484-b50c-e24b42c06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FY16</vt:lpstr>
      <vt:lpstr>Sheet2</vt:lpstr>
      <vt:lpstr>Sheet3</vt:lpstr>
      <vt:lpstr>'FY16'!Print_Area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C.8 - Sample VSY Calculator Worksheet</dc:title>
  <dc:subject/>
  <dc:creator>Truchon, Debra</dc:creator>
  <cp:keywords/>
  <dc:description/>
  <cp:lastModifiedBy>Truchon, Debra</cp:lastModifiedBy>
  <cp:revision/>
  <dcterms:created xsi:type="dcterms:W3CDTF">2020-03-10T17:52:07Z</dcterms:created>
  <dcterms:modified xsi:type="dcterms:W3CDTF">2021-09-23T13:49:50Z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0x0101002ED1B5CF043DDA459AF2E1CCAEF7AB1E</vt:lpwstr>
  </property>
  <property fmtid="{D5CDD505-2E9C-101B-9397-08002B2CF9AE}" pid="3" name="_dlc_DocIdItemGuid">
    <vt:lpwstr>dd611b9c-5368-4e59-ba2e-ea3397eba16c</vt:lpwstr>
  </property>
  <property fmtid="{D5CDD505-2E9C-101B-9397-08002B2CF9AE}" pid="4" name="AuthorIds_UIVersion_6144">
    <vt:lpwstr>433</vt:lpwstr>
  </property>
</Properties>
</file>