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cnsgov-my.sharepoint.com/personal/mwhisler_cns_gov/Documents/Documents/OM Docs/UMP 5.0/"/>
    </mc:Choice>
  </mc:AlternateContent>
  <xr:revisionPtr revIDLastSave="0" documentId="8_{5833CD5A-638B-4433-A648-924E11BDBC41}" xr6:coauthVersionLast="47" xr6:coauthVersionMax="47" xr10:uidLastSave="{00000000-0000-0000-0000-000000000000}"/>
  <bookViews>
    <workbookView xWindow="-28920" yWindow="-120" windowWidth="29040" windowHeight="15840" xr2:uid="{20A9B276-70E3-44AF-BBF5-1149EE02DB2C}"/>
  </bookViews>
  <sheets>
    <sheet name="Instructions to Grantees" sheetId="10" r:id="rId1"/>
    <sheet name="Segregation of Duties Worksheet" sheetId="11" r:id="rId2"/>
    <sheet name="Instructions to MO" sheetId="13" r:id="rId3"/>
    <sheet name="Worksheet Review" sheetId="12" r:id="rId4"/>
    <sheet name="Internal Control Analysis" sheetId="9" r:id="rId5"/>
  </sheets>
  <definedNames>
    <definedName name="NOTE1">#REF!</definedName>
    <definedName name="NOTE2">#REF!</definedName>
    <definedName name="NOTE3">#REF!</definedName>
    <definedName name="NOTE4">#REF!</definedName>
    <definedName name="NOTE5">#REF!</definedName>
    <definedName name="NOTE6">#REF!</definedName>
    <definedName name="NOTE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2" l="1"/>
  <c r="K40" i="12"/>
  <c r="K41" i="12" s="1"/>
  <c r="L40" i="12"/>
  <c r="L41" i="12" s="1"/>
  <c r="H30" i="12"/>
  <c r="E2" i="12"/>
  <c r="F2" i="12"/>
  <c r="G2" i="12"/>
  <c r="H2" i="12"/>
  <c r="I2" i="12"/>
  <c r="J2" i="12"/>
  <c r="K2" i="12"/>
  <c r="L2" i="12"/>
  <c r="M2" i="12"/>
  <c r="D2" i="12"/>
  <c r="D54" i="12"/>
  <c r="D56" i="12"/>
  <c r="D39" i="12"/>
  <c r="D40" i="12" s="1"/>
  <c r="F12" i="12"/>
  <c r="E11" i="12"/>
  <c r="E12" i="12"/>
  <c r="E13" i="12"/>
  <c r="E3" i="12"/>
  <c r="F3" i="12"/>
  <c r="G3" i="12"/>
  <c r="G8" i="12" s="1"/>
  <c r="G9" i="12" s="1"/>
  <c r="H3" i="12"/>
  <c r="I3" i="12"/>
  <c r="J3" i="12"/>
  <c r="K3" i="12"/>
  <c r="L3" i="12"/>
  <c r="M3" i="12"/>
  <c r="E4" i="12"/>
  <c r="F4" i="12"/>
  <c r="G4" i="12"/>
  <c r="H4" i="12"/>
  <c r="I4" i="12"/>
  <c r="J4" i="12"/>
  <c r="K4" i="12"/>
  <c r="L4" i="12"/>
  <c r="M4" i="12"/>
  <c r="E5" i="12"/>
  <c r="F5" i="12"/>
  <c r="G5" i="12"/>
  <c r="H5" i="12"/>
  <c r="I5" i="12"/>
  <c r="J5" i="12"/>
  <c r="K5" i="12"/>
  <c r="L5" i="12"/>
  <c r="L8" i="12" s="1"/>
  <c r="L9" i="12" s="1"/>
  <c r="M5" i="12"/>
  <c r="E6" i="12"/>
  <c r="F6" i="12"/>
  <c r="G6" i="12"/>
  <c r="H6" i="12"/>
  <c r="I6" i="12"/>
  <c r="J6" i="12"/>
  <c r="K6" i="12"/>
  <c r="L6" i="12"/>
  <c r="M6" i="12"/>
  <c r="E7" i="12"/>
  <c r="F7" i="12"/>
  <c r="G7" i="12"/>
  <c r="H7" i="12"/>
  <c r="I7" i="12"/>
  <c r="J7" i="12"/>
  <c r="K7" i="12"/>
  <c r="L7" i="12"/>
  <c r="M7" i="12"/>
  <c r="D4" i="12"/>
  <c r="D5" i="12"/>
  <c r="D6" i="12"/>
  <c r="D7" i="12"/>
  <c r="D3" i="12"/>
  <c r="E56" i="12"/>
  <c r="F56" i="12"/>
  <c r="G56" i="12"/>
  <c r="H56" i="12"/>
  <c r="I56" i="12"/>
  <c r="J56" i="12"/>
  <c r="K56" i="12"/>
  <c r="L56" i="12"/>
  <c r="M56" i="12"/>
  <c r="E54" i="12"/>
  <c r="F54" i="12"/>
  <c r="G54" i="12"/>
  <c r="H54" i="12"/>
  <c r="I54" i="12"/>
  <c r="J54" i="12"/>
  <c r="K54" i="12"/>
  <c r="L54" i="12"/>
  <c r="M54" i="12"/>
  <c r="E43" i="12"/>
  <c r="F43" i="12"/>
  <c r="G43" i="12"/>
  <c r="H43" i="12"/>
  <c r="I43" i="12"/>
  <c r="J43" i="12"/>
  <c r="K43" i="12"/>
  <c r="L43" i="12"/>
  <c r="M43" i="12"/>
  <c r="E44" i="12"/>
  <c r="F44" i="12"/>
  <c r="G44" i="12"/>
  <c r="H44" i="12"/>
  <c r="I44" i="12"/>
  <c r="J44" i="12"/>
  <c r="K44" i="12"/>
  <c r="L44" i="12"/>
  <c r="M44" i="12"/>
  <c r="E45" i="12"/>
  <c r="F45" i="12"/>
  <c r="G45" i="12"/>
  <c r="H45" i="12"/>
  <c r="I45" i="12"/>
  <c r="J45" i="12"/>
  <c r="K45" i="12"/>
  <c r="L45" i="12"/>
  <c r="M45" i="12"/>
  <c r="E46" i="12"/>
  <c r="F46" i="12"/>
  <c r="G46" i="12"/>
  <c r="H46" i="12"/>
  <c r="I46" i="12"/>
  <c r="J46" i="12"/>
  <c r="K46" i="12"/>
  <c r="L46" i="12"/>
  <c r="M46" i="12"/>
  <c r="E47" i="12"/>
  <c r="F47" i="12"/>
  <c r="G47" i="12"/>
  <c r="H47" i="12"/>
  <c r="I47" i="12"/>
  <c r="J47" i="12"/>
  <c r="K47" i="12"/>
  <c r="L47" i="12"/>
  <c r="M47" i="12"/>
  <c r="E48" i="12"/>
  <c r="F48" i="12"/>
  <c r="G48" i="12"/>
  <c r="H48" i="12"/>
  <c r="I48" i="12"/>
  <c r="J48" i="12"/>
  <c r="K48" i="12"/>
  <c r="L48" i="12"/>
  <c r="M48" i="12"/>
  <c r="E49" i="12"/>
  <c r="F49" i="12"/>
  <c r="G49" i="12"/>
  <c r="H49" i="12"/>
  <c r="I49" i="12"/>
  <c r="J49" i="12"/>
  <c r="K49" i="12"/>
  <c r="L49" i="12"/>
  <c r="M49" i="12"/>
  <c r="E50" i="12"/>
  <c r="F50" i="12"/>
  <c r="G50" i="12"/>
  <c r="H50" i="12"/>
  <c r="I50" i="12"/>
  <c r="J50" i="12"/>
  <c r="K50" i="12"/>
  <c r="L50" i="12"/>
  <c r="M50" i="12"/>
  <c r="D44" i="12"/>
  <c r="D45" i="12"/>
  <c r="D46" i="12"/>
  <c r="D47" i="12"/>
  <c r="D48" i="12"/>
  <c r="D49" i="12"/>
  <c r="D50" i="12"/>
  <c r="D43" i="12"/>
  <c r="E39" i="12"/>
  <c r="E40" i="12" s="1"/>
  <c r="E41" i="12" s="1"/>
  <c r="F39" i="12"/>
  <c r="F40" i="12" s="1"/>
  <c r="F41" i="12" s="1"/>
  <c r="G39" i="12"/>
  <c r="G40" i="12" s="1"/>
  <c r="G41" i="12" s="1"/>
  <c r="H39" i="12"/>
  <c r="H40" i="12" s="1"/>
  <c r="H41" i="12" s="1"/>
  <c r="I39" i="12"/>
  <c r="I40" i="12" s="1"/>
  <c r="I41" i="12" s="1"/>
  <c r="J39" i="12"/>
  <c r="J40" i="12" s="1"/>
  <c r="J41" i="12" s="1"/>
  <c r="K39" i="12"/>
  <c r="L39" i="12"/>
  <c r="M39" i="12"/>
  <c r="M40" i="12" s="1"/>
  <c r="M41" i="12" s="1"/>
  <c r="E26" i="12"/>
  <c r="F26" i="12"/>
  <c r="G26" i="12"/>
  <c r="H26" i="12"/>
  <c r="H36" i="12" s="1"/>
  <c r="H37" i="12" s="1"/>
  <c r="I26" i="12"/>
  <c r="I36" i="12" s="1"/>
  <c r="I37" i="12" s="1"/>
  <c r="J26" i="12"/>
  <c r="J36" i="12" s="1"/>
  <c r="J37" i="12" s="1"/>
  <c r="K26" i="12"/>
  <c r="L26" i="12"/>
  <c r="M26" i="12"/>
  <c r="E27" i="12"/>
  <c r="F27" i="12"/>
  <c r="G27" i="12"/>
  <c r="H27" i="12"/>
  <c r="I27" i="12"/>
  <c r="J27" i="12"/>
  <c r="K27" i="12"/>
  <c r="L27" i="12"/>
  <c r="M27" i="12"/>
  <c r="E28" i="12"/>
  <c r="F28" i="12"/>
  <c r="G28" i="12"/>
  <c r="H28" i="12"/>
  <c r="I28" i="12"/>
  <c r="J28" i="12"/>
  <c r="K28" i="12"/>
  <c r="L28" i="12"/>
  <c r="M28" i="12"/>
  <c r="E29" i="12"/>
  <c r="F29" i="12"/>
  <c r="G29" i="12"/>
  <c r="H29" i="12"/>
  <c r="I29" i="12"/>
  <c r="J29" i="12"/>
  <c r="K29" i="12"/>
  <c r="K36" i="12" s="1"/>
  <c r="K37" i="12" s="1"/>
  <c r="L29" i="12"/>
  <c r="M29" i="12"/>
  <c r="E30" i="12"/>
  <c r="F30" i="12"/>
  <c r="G30" i="12"/>
  <c r="I30" i="12"/>
  <c r="J30" i="12"/>
  <c r="K30" i="12"/>
  <c r="L30" i="12"/>
  <c r="M30" i="12"/>
  <c r="E31" i="12"/>
  <c r="F31" i="12"/>
  <c r="G31" i="12"/>
  <c r="H31" i="12"/>
  <c r="I31" i="12"/>
  <c r="J31" i="12"/>
  <c r="K31" i="12"/>
  <c r="L31" i="12"/>
  <c r="L36" i="12" s="1"/>
  <c r="L37" i="12" s="1"/>
  <c r="M31" i="12"/>
  <c r="M36" i="12" s="1"/>
  <c r="M37" i="12" s="1"/>
  <c r="E32" i="12"/>
  <c r="F32" i="12"/>
  <c r="G32" i="12"/>
  <c r="H32" i="12"/>
  <c r="I32" i="12"/>
  <c r="J32" i="12"/>
  <c r="K32" i="12"/>
  <c r="L32" i="12"/>
  <c r="M32" i="12"/>
  <c r="E33" i="12"/>
  <c r="F33" i="12"/>
  <c r="G33" i="12"/>
  <c r="H33" i="12"/>
  <c r="I33" i="12"/>
  <c r="J33" i="12"/>
  <c r="K33" i="12"/>
  <c r="L33" i="12"/>
  <c r="M33" i="12"/>
  <c r="E34" i="12"/>
  <c r="F34" i="12"/>
  <c r="G34" i="12"/>
  <c r="H34" i="12"/>
  <c r="I34" i="12"/>
  <c r="J34" i="12"/>
  <c r="K34" i="12"/>
  <c r="L34" i="12"/>
  <c r="M34" i="12"/>
  <c r="E35" i="12"/>
  <c r="F35" i="12"/>
  <c r="G35" i="12"/>
  <c r="H35" i="12"/>
  <c r="I35" i="12"/>
  <c r="J35" i="12"/>
  <c r="K35" i="12"/>
  <c r="L35" i="12"/>
  <c r="M35" i="12"/>
  <c r="D27" i="12"/>
  <c r="D28" i="12"/>
  <c r="D29" i="12"/>
  <c r="D30" i="12"/>
  <c r="D31" i="12"/>
  <c r="D32" i="12"/>
  <c r="D33" i="12"/>
  <c r="D34" i="12"/>
  <c r="D35" i="12"/>
  <c r="D26" i="12"/>
  <c r="D18" i="12"/>
  <c r="E18" i="12"/>
  <c r="F18" i="12"/>
  <c r="G18" i="12"/>
  <c r="H18" i="12"/>
  <c r="I18" i="12"/>
  <c r="J18" i="12"/>
  <c r="K18" i="12"/>
  <c r="L18" i="12"/>
  <c r="M18" i="12"/>
  <c r="D19" i="12"/>
  <c r="E19" i="12"/>
  <c r="F19" i="12"/>
  <c r="G19" i="12"/>
  <c r="H19" i="12"/>
  <c r="I19" i="12"/>
  <c r="J19" i="12"/>
  <c r="K19" i="12"/>
  <c r="L19" i="12"/>
  <c r="M19" i="12"/>
  <c r="D20" i="12"/>
  <c r="E20" i="12"/>
  <c r="F20" i="12"/>
  <c r="G20" i="12"/>
  <c r="H20" i="12"/>
  <c r="I20" i="12"/>
  <c r="J20" i="12"/>
  <c r="K20" i="12"/>
  <c r="L20" i="12"/>
  <c r="M20" i="12"/>
  <c r="D21" i="12"/>
  <c r="E21" i="12"/>
  <c r="F21" i="12"/>
  <c r="G21" i="12"/>
  <c r="H21" i="12"/>
  <c r="I21" i="12"/>
  <c r="J21" i="12"/>
  <c r="K21" i="12"/>
  <c r="L21" i="12"/>
  <c r="M21" i="12"/>
  <c r="D22" i="12"/>
  <c r="E22" i="12"/>
  <c r="F22" i="12"/>
  <c r="G22" i="12"/>
  <c r="H22" i="12"/>
  <c r="I22" i="12"/>
  <c r="J22" i="12"/>
  <c r="K22" i="12"/>
  <c r="L22" i="12"/>
  <c r="M22" i="12"/>
  <c r="E17" i="12"/>
  <c r="F17" i="12"/>
  <c r="G17" i="12"/>
  <c r="H17" i="12"/>
  <c r="I17" i="12"/>
  <c r="J17" i="12"/>
  <c r="K17" i="12"/>
  <c r="L17" i="12"/>
  <c r="L23" i="12" s="1"/>
  <c r="L24" i="12" s="1"/>
  <c r="M17" i="12"/>
  <c r="D17" i="12"/>
  <c r="F11" i="12"/>
  <c r="G14" i="12"/>
  <c r="H11" i="12"/>
  <c r="I11" i="12"/>
  <c r="J11" i="12"/>
  <c r="K11" i="12"/>
  <c r="L11" i="12"/>
  <c r="M11" i="12"/>
  <c r="G12" i="12"/>
  <c r="H12" i="12"/>
  <c r="I12" i="12"/>
  <c r="J12" i="12"/>
  <c r="K12" i="12"/>
  <c r="L12" i="12"/>
  <c r="M12" i="12"/>
  <c r="F13" i="12"/>
  <c r="G13" i="12"/>
  <c r="H13" i="12"/>
  <c r="I13" i="12"/>
  <c r="J13" i="12"/>
  <c r="K13" i="12"/>
  <c r="L13" i="12"/>
  <c r="M13" i="12"/>
  <c r="D12" i="12"/>
  <c r="D13" i="12"/>
  <c r="D11" i="12"/>
  <c r="F8" i="12" l="1"/>
  <c r="F9" i="12" s="1"/>
  <c r="K14" i="12"/>
  <c r="K15" i="12" s="1"/>
  <c r="J14" i="12"/>
  <c r="I23" i="12"/>
  <c r="I24" i="12" s="1"/>
  <c r="J23" i="12"/>
  <c r="J24" i="12" s="1"/>
  <c r="I14" i="12"/>
  <c r="I15" i="12" s="1"/>
  <c r="I8" i="12"/>
  <c r="I9" i="12" s="1"/>
  <c r="K8" i="12"/>
  <c r="K9" i="12" s="1"/>
  <c r="H23" i="12"/>
  <c r="H24" i="12" s="1"/>
  <c r="K23" i="12"/>
  <c r="K24" i="12" s="1"/>
  <c r="H14" i="12"/>
  <c r="H15" i="12" s="1"/>
  <c r="J8" i="12"/>
  <c r="J9" i="12" s="1"/>
  <c r="D14" i="12"/>
  <c r="D15" i="12" s="1"/>
  <c r="L14" i="12"/>
  <c r="D23" i="12"/>
  <c r="D24" i="12" s="1"/>
  <c r="F23" i="12"/>
  <c r="F24" i="12" s="1"/>
  <c r="G23" i="12"/>
  <c r="G24" i="12" s="1"/>
  <c r="F14" i="12"/>
  <c r="F15" i="12" s="1"/>
  <c r="H8" i="12"/>
  <c r="H9" i="12" s="1"/>
  <c r="M23" i="12"/>
  <c r="M24" i="12" s="1"/>
  <c r="M14" i="12"/>
  <c r="E14" i="12"/>
  <c r="E15" i="12" s="1"/>
  <c r="M8" i="12"/>
  <c r="M9" i="12" s="1"/>
  <c r="M15" i="12"/>
  <c r="J15" i="12"/>
  <c r="L15" i="12"/>
  <c r="G15" i="12"/>
  <c r="E8" i="12"/>
  <c r="E9" i="12" s="1"/>
  <c r="E23" i="12"/>
  <c r="E24" i="12" s="1"/>
  <c r="G36" i="12"/>
  <c r="G37" i="12" s="1"/>
  <c r="H51" i="12"/>
  <c r="H52" i="12" s="1"/>
  <c r="K51" i="12"/>
  <c r="K52" i="12" s="1"/>
  <c r="L51" i="12"/>
  <c r="L52" i="12" s="1"/>
  <c r="D51" i="12"/>
  <c r="D52" i="12" s="1"/>
  <c r="D8" i="12"/>
  <c r="D9" i="12" s="1"/>
  <c r="D36" i="12"/>
  <c r="D37" i="12" s="1"/>
  <c r="F51" i="12"/>
  <c r="F52" i="12" s="1"/>
  <c r="M51" i="12"/>
  <c r="M52" i="12" s="1"/>
  <c r="J51" i="12"/>
  <c r="J52" i="12" s="1"/>
  <c r="E51" i="12"/>
  <c r="E52" i="12" s="1"/>
  <c r="I51" i="12"/>
  <c r="I52" i="12" s="1"/>
  <c r="G51" i="12"/>
  <c r="G52" i="12" s="1"/>
  <c r="E36" i="12"/>
  <c r="E37" i="12" s="1"/>
  <c r="F36" i="12"/>
  <c r="F37" i="12" s="1"/>
  <c r="D35" i="9" a="1"/>
  <c r="D35" i="9" s="1"/>
  <c r="D26" i="9" a="1"/>
  <c r="D26" i="9" s="1"/>
  <c r="D9" i="9" a="1"/>
  <c r="D9" i="9" s="1"/>
  <c r="D33" i="9" a="1"/>
  <c r="D33" i="9" s="1"/>
  <c r="D25" i="9" a="1"/>
  <c r="D25" i="9" s="1"/>
  <c r="D32" i="9" a="1"/>
  <c r="D32" i="9" s="1"/>
  <c r="D10" i="9" a="1"/>
  <c r="D10" i="9" s="1"/>
  <c r="D23" i="9" a="1"/>
  <c r="D23" i="9" s="1"/>
  <c r="D39" i="9" a="1"/>
  <c r="D39" i="9" s="1"/>
  <c r="D34" i="9" a="1"/>
  <c r="D34" i="9" s="1"/>
  <c r="D22" i="9" a="1"/>
  <c r="D22" i="9" s="1"/>
  <c r="D38" i="9" a="1"/>
  <c r="D38" i="9" s="1"/>
  <c r="D19" i="9" a="1"/>
  <c r="D19" i="9" s="1"/>
  <c r="D21" i="9" a="1"/>
  <c r="D21" i="9" s="1"/>
  <c r="D37" i="9" a="1"/>
  <c r="D37" i="9" s="1"/>
  <c r="D27" i="9" a="1"/>
  <c r="D27" i="9" s="1"/>
  <c r="D20" i="9" a="1"/>
  <c r="D20" i="9" s="1"/>
  <c r="D36" i="9" a="1"/>
  <c r="D36" i="9" s="1"/>
  <c r="D5" i="9" a="1"/>
  <c r="D5" i="9" s="1"/>
  <c r="D4" i="9" a="1"/>
  <c r="D4" i="9" s="1"/>
  <c r="D3" i="9" a="1"/>
  <c r="D3" i="9" s="1"/>
  <c r="D8" i="9" a="1"/>
  <c r="D8" i="9" s="1"/>
  <c r="D12" i="9" a="1"/>
  <c r="D12" i="9" s="1"/>
  <c r="D17" i="9" a="1"/>
  <c r="D17" i="9" s="1"/>
  <c r="D16" i="9" a="1"/>
  <c r="D16" i="9" s="1"/>
  <c r="D15" i="9" a="1"/>
  <c r="D15" i="9" s="1"/>
  <c r="D14" i="9" a="1"/>
  <c r="D14" i="9" s="1"/>
  <c r="D13" i="9" a="1"/>
  <c r="D13" i="9" s="1"/>
  <c r="D24" i="9" a="1"/>
  <c r="D24" i="9" s="1"/>
  <c r="D6" i="9" a="1"/>
  <c r="D6" i="9" s="1"/>
  <c r="D2" i="9" a="1"/>
  <c r="D2" i="9" s="1"/>
  <c r="D30" i="9" a="1"/>
  <c r="D30" i="9" s="1"/>
  <c r="D43" i="9" a="1"/>
  <c r="D43" i="9" s="1"/>
  <c r="D41" i="9" a="1"/>
  <c r="D41" i="9" s="1"/>
  <c r="D41" i="12"/>
  <c r="D28" i="9" l="1" a="1"/>
  <c r="D2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<sst xmlns="http://schemas.openxmlformats.org/spreadsheetml/2006/main" count="228" uniqueCount="88">
  <si>
    <t>Employee Name and Functional Title</t>
  </si>
  <si>
    <t>Process</t>
  </si>
  <si>
    <t>Procedure/Function</t>
  </si>
  <si>
    <t>Director</t>
  </si>
  <si>
    <t>Program Manager</t>
  </si>
  <si>
    <t>Volunteer Coordinator</t>
  </si>
  <si>
    <t>Front Desk</t>
  </si>
  <si>
    <t>Accountant</t>
  </si>
  <si>
    <t>Project Director</t>
  </si>
  <si>
    <t>Board Member</t>
  </si>
  <si>
    <t>Supervisors</t>
  </si>
  <si>
    <t>Freddy</t>
  </si>
  <si>
    <t>LeChat</t>
  </si>
  <si>
    <t>Accounts Receivable</t>
  </si>
  <si>
    <t>Receive cash/checks</t>
  </si>
  <si>
    <t>Post receipts</t>
  </si>
  <si>
    <t>Approves bank desposits</t>
  </si>
  <si>
    <t>Banks the deposit</t>
  </si>
  <si>
    <t>Reconcile accounts receivable</t>
  </si>
  <si>
    <t>Petty Cash</t>
  </si>
  <si>
    <t>Custody of petty cash</t>
  </si>
  <si>
    <t>Approve petty cash replenishments</t>
  </si>
  <si>
    <t>Reconcile petty cash</t>
  </si>
  <si>
    <t>Payroll</t>
  </si>
  <si>
    <t>Hire employees / volunteers</t>
  </si>
  <si>
    <t>Update compensation and benefits</t>
  </si>
  <si>
    <t>Approve timesheets</t>
  </si>
  <si>
    <t>Prepare payroll and benefits distribution</t>
  </si>
  <si>
    <t>Approve payroll and benefit distribution</t>
  </si>
  <si>
    <t>Reconcile payroll and benefit distribution</t>
  </si>
  <si>
    <t>Purchasing / Accounts Payable</t>
  </si>
  <si>
    <t>Prepare purchase order</t>
  </si>
  <si>
    <t>Approve purchase order</t>
  </si>
  <si>
    <t>Prepare payment request</t>
  </si>
  <si>
    <t>Approve payment request</t>
  </si>
  <si>
    <t>Custody of checks</t>
  </si>
  <si>
    <t>Prepare checks</t>
  </si>
  <si>
    <t>Sign checks</t>
  </si>
  <si>
    <t>Reconcile purchase order, invoice, payment and receipt of goods/services</t>
  </si>
  <si>
    <t>Mail / distributes checks</t>
  </si>
  <si>
    <t>Verify receipt of goods / services</t>
  </si>
  <si>
    <t>Cost Allocation</t>
  </si>
  <si>
    <t>Calculate cost allocation of pooled expenses</t>
  </si>
  <si>
    <t>Reporting / Drawdowns</t>
  </si>
  <si>
    <t>Track match contributions</t>
  </si>
  <si>
    <t>Prepare organizational/program financial reports</t>
  </si>
  <si>
    <t>Approve organizational/program financial reports</t>
  </si>
  <si>
    <t>Prepare annual single audit</t>
  </si>
  <si>
    <t>Prepare federal financial reports</t>
  </si>
  <si>
    <t>Approve federal financial reports</t>
  </si>
  <si>
    <t>Submit federal financial reports</t>
  </si>
  <si>
    <t>Draw funds from PMS</t>
  </si>
  <si>
    <t>General Ledger</t>
  </si>
  <si>
    <t>Make/revise General Ledger Entries</t>
  </si>
  <si>
    <t>Bank Account Reconciliation</t>
  </si>
  <si>
    <t>Reconcile bank accounts</t>
  </si>
  <si>
    <t>Instructions</t>
  </si>
  <si>
    <t>Control Categories</t>
  </si>
  <si>
    <t>Staff Assigned</t>
  </si>
  <si>
    <t>Notes</t>
  </si>
  <si>
    <r>
      <t xml:space="preserve">When the “Control Category Red Flag” row displays “Yes”, highlighted in red, it could signal a potential issue. This is because the employee listed in cell 2 of that column has been assigned two or more cross-cutting Control Categories. Additionally, this employee may also be responsible for making general ledger entries and reconciling bank accounts.  </t>
    </r>
    <r>
      <rPr>
        <u/>
        <sz val="11"/>
        <color theme="1"/>
        <rFont val="Calibri"/>
        <family val="2"/>
        <scheme val="minor"/>
      </rPr>
      <t>At a baseline, no employee should have the ability to both perpetrate and conceal errors or fraud in the normal course of their duties.</t>
    </r>
    <r>
      <rPr>
        <sz val="11"/>
        <color theme="1"/>
        <rFont val="Calibri"/>
        <family val="2"/>
        <scheme val="minor"/>
      </rPr>
      <t xml:space="preserve">
The Cross Cutting Roles row lists which categories of tasks are assigned to the employee, including the two overarching roles (R. Ledger and Rx. Accounts). This information should be used to inform the compliance decision for 01.07.01.
</t>
    </r>
    <r>
      <rPr>
        <b/>
        <sz val="11"/>
        <color theme="1"/>
        <rFont val="Calibri"/>
        <family val="2"/>
        <scheme val="minor"/>
      </rPr>
      <t>Note</t>
    </r>
    <r>
      <rPr>
        <sz val="11"/>
        <color theme="1"/>
        <rFont val="Calibri"/>
        <family val="2"/>
        <scheme val="minor"/>
      </rPr>
      <t xml:space="preserve"> that red flags do not constitute automatic findings.  MOs are responsible for reviewing the overall segregation of duties within each process to determine whether the recipient has met the standard of establishing internal controls that provide reasonable assurance against risk (see 2 CFR 200.303). </t>
    </r>
  </si>
  <si>
    <t>C</t>
  </si>
  <si>
    <t>R</t>
  </si>
  <si>
    <t>A</t>
  </si>
  <si>
    <t>RX</t>
  </si>
  <si>
    <t>FOFA 01.07.01:</t>
  </si>
  <si>
    <t>Control Category Red Flag</t>
  </si>
  <si>
    <t>Cross Cutting Roles</t>
  </si>
  <si>
    <t>COSO Control Categories</t>
  </si>
  <si>
    <r>
      <rPr>
        <b/>
        <sz val="11"/>
        <color rgb="FF000000"/>
        <rFont val="Calibri"/>
        <family val="2"/>
        <scheme val="minor"/>
      </rPr>
      <t xml:space="preserve">R - </t>
    </r>
    <r>
      <rPr>
        <sz val="11"/>
        <color rgb="FF000000"/>
        <rFont val="Calibri"/>
        <family val="2"/>
        <scheme val="minor"/>
      </rPr>
      <t xml:space="preserve">Record
</t>
    </r>
    <r>
      <rPr>
        <b/>
        <sz val="11"/>
        <color rgb="FF000000"/>
        <rFont val="Calibri"/>
        <family val="2"/>
        <scheme val="minor"/>
      </rPr>
      <t xml:space="preserve">A - </t>
    </r>
    <r>
      <rPr>
        <sz val="11"/>
        <color rgb="FF000000"/>
        <rFont val="Calibri"/>
        <family val="2"/>
        <scheme val="minor"/>
      </rPr>
      <t xml:space="preserve">Authorize
</t>
    </r>
    <r>
      <rPr>
        <b/>
        <sz val="11"/>
        <color rgb="FF000000"/>
        <rFont val="Calibri"/>
        <family val="2"/>
        <scheme val="minor"/>
      </rPr>
      <t xml:space="preserve">C - </t>
    </r>
    <r>
      <rPr>
        <sz val="11"/>
        <color rgb="FF000000"/>
        <rFont val="Calibri"/>
        <family val="2"/>
        <scheme val="minor"/>
      </rPr>
      <t xml:space="preserve">Custody
</t>
    </r>
    <r>
      <rPr>
        <b/>
        <sz val="11"/>
        <color rgb="FF000000"/>
        <rFont val="Calibri"/>
        <family val="2"/>
        <scheme val="minor"/>
      </rPr>
      <t xml:space="preserve">RX - </t>
    </r>
    <r>
      <rPr>
        <sz val="11"/>
        <color rgb="FF000000"/>
        <rFont val="Calibri"/>
        <family val="2"/>
        <scheme val="minor"/>
      </rPr>
      <t xml:space="preserve">Reconcile
</t>
    </r>
    <r>
      <rPr>
        <b/>
        <sz val="11"/>
        <color rgb="FF000000"/>
        <rFont val="Calibri"/>
        <family val="2"/>
        <scheme val="minor"/>
      </rPr>
      <t xml:space="preserve">R. Ledger - </t>
    </r>
    <r>
      <rPr>
        <sz val="11"/>
        <color rgb="FF000000"/>
        <rFont val="Calibri"/>
        <family val="2"/>
        <scheme val="minor"/>
      </rPr>
      <t xml:space="preserve">Makes/revises General Ledger Entries
</t>
    </r>
    <r>
      <rPr>
        <b/>
        <sz val="11"/>
        <color rgb="FF000000"/>
        <rFont val="Calibri"/>
        <family val="2"/>
        <scheme val="minor"/>
      </rPr>
      <t xml:space="preserve">Rx. Accounts - </t>
    </r>
    <r>
      <rPr>
        <sz val="11"/>
        <color rgb="FF000000"/>
        <rFont val="Calibri"/>
        <family val="2"/>
        <scheme val="minor"/>
      </rPr>
      <t>Reconciles bank accounts</t>
    </r>
  </si>
  <si>
    <t>Approve compensation and benefits</t>
  </si>
  <si>
    <t>Prepare payment (e.g., check, electronic payment, etc.)</t>
  </si>
  <si>
    <t>Approve payment (e.g., check, electronic payment, etc.)</t>
  </si>
  <si>
    <t>Mail / distributes payment (e.g., check, electronic payment, etc.)</t>
  </si>
  <si>
    <t>R. Ledger</t>
  </si>
  <si>
    <t>Rx. Accounts</t>
  </si>
  <si>
    <t>Finance Policy Answer (01.07.02)</t>
  </si>
  <si>
    <t>Worksheet Answer
(01.07.02)</t>
  </si>
  <si>
    <t>Who is identified in the interview</t>
  </si>
  <si>
    <t>Who is identified in Cost Testing Observations</t>
  </si>
  <si>
    <t>Does the sponsor's/grantee's written financial policies explicitly state the internal controls in place, consistent with the worksheet's results and with the required staff interviews? (Y/N) (01.07.02)</t>
  </si>
  <si>
    <t>Monitoring Officer Notes, including any pertinent information.
(01.07.02)</t>
  </si>
  <si>
    <t>Purchasing</t>
  </si>
  <si>
    <r>
      <t xml:space="preserve">All grantees assigned a FOFA or New to AmeriCorps activity must complete the </t>
    </r>
    <r>
      <rPr>
        <b/>
        <sz val="12"/>
        <color rgb="FF000000"/>
        <rFont val="Calibri"/>
        <scheme val="minor"/>
      </rPr>
      <t>Segregation of Duties Worksheet</t>
    </r>
    <r>
      <rPr>
        <sz val="12"/>
        <color rgb="FF000000"/>
        <rFont val="Calibri"/>
        <scheme val="minor"/>
      </rPr>
      <t xml:space="preserve">.  This workbook has been posted to the Office of Monitoring's external website with the internal tabs hidden.  The Worksheet Review and Internal Control Analysis tabs </t>
    </r>
    <r>
      <rPr>
        <b/>
        <u/>
        <sz val="12"/>
        <color rgb="FF000000"/>
        <rFont val="Calibri"/>
        <family val="2"/>
        <scheme val="minor"/>
      </rPr>
      <t>must be unhidden</t>
    </r>
    <r>
      <rPr>
        <sz val="12"/>
        <color rgb="FF000000"/>
        <rFont val="Calibri"/>
        <scheme val="minor"/>
      </rPr>
      <t xml:space="preserve"> upon receipt of the completed worksheet.
The </t>
    </r>
    <r>
      <rPr>
        <b/>
        <sz val="12"/>
        <color rgb="FF000000"/>
        <rFont val="Calibri"/>
        <scheme val="minor"/>
      </rPr>
      <t>Worksheet Review</t>
    </r>
    <r>
      <rPr>
        <sz val="12"/>
        <color rgb="FF000000"/>
        <rFont val="Calibri"/>
        <scheme val="minor"/>
      </rPr>
      <t xml:space="preserve"> tab is intended to flag functions that may be insufficiently segregated within an organization. This tab groups common duties into processes and uses formulas to pull data from the completed Segregation of Duties Worksheet tab to: 
</t>
    </r>
    <r>
      <rPr>
        <b/>
        <sz val="12"/>
        <color rgb="FF000000"/>
        <rFont val="Calibri"/>
        <scheme val="minor"/>
      </rPr>
      <t>1</t>
    </r>
    <r>
      <rPr>
        <sz val="12"/>
        <color rgb="FF000000"/>
        <rFont val="Calibri"/>
        <scheme val="minor"/>
      </rPr>
      <t xml:space="preserve">) Carry over the grantee's entries;
</t>
    </r>
    <r>
      <rPr>
        <b/>
        <sz val="12"/>
        <color rgb="FF000000"/>
        <rFont val="Calibri"/>
        <scheme val="minor"/>
      </rPr>
      <t>2</t>
    </r>
    <r>
      <rPr>
        <sz val="12"/>
        <color rgb="FF000000"/>
        <rFont val="Calibri"/>
        <scheme val="minor"/>
      </rPr>
      <t xml:space="preserve">) Identify instances where staff are assigned functions across Control Categories.  The formula in the </t>
    </r>
    <r>
      <rPr>
        <b/>
        <sz val="12"/>
        <color rgb="FF000000"/>
        <rFont val="Calibri"/>
        <scheme val="minor"/>
      </rPr>
      <t>Control Category Red Flag</t>
    </r>
    <r>
      <rPr>
        <sz val="12"/>
        <color rgb="FF000000"/>
        <rFont val="Calibri"/>
        <scheme val="minor"/>
      </rPr>
      <t xml:space="preserve"> cells will read Yes in red if an employee is assigned two or more functions across Control Categories within a given process.  This formula also factors the overarching “Make/revise General Ledger Entries” and “Reconcile bank accounts” functions into each process level analysis.  When a red flag is identified, the </t>
    </r>
    <r>
      <rPr>
        <b/>
        <sz val="12"/>
        <color rgb="FF000000"/>
        <rFont val="Calibri"/>
        <scheme val="minor"/>
      </rPr>
      <t>Cross Cutting Roles</t>
    </r>
    <r>
      <rPr>
        <sz val="12"/>
        <color rgb="FF000000"/>
        <rFont val="Calibri"/>
        <scheme val="minor"/>
      </rPr>
      <t xml:space="preserve"> cell outline the corresponding Control Categories that the individual is responsible for within that process.  </t>
    </r>
    <r>
      <rPr>
        <b/>
        <sz val="12"/>
        <color rgb="FF000000"/>
        <rFont val="Calibri"/>
        <family val="2"/>
        <scheme val="minor"/>
      </rPr>
      <t>Note that red flags do not automatically constitute findings. MOs are responsible for reviewing the overall segregation of duties within each process to determine whether the recipient has met the standard of establishing internal controls that provide reasonable assurance against risk (see 2 CFR 200.303).</t>
    </r>
    <r>
      <rPr>
        <sz val="12"/>
        <color rgb="FF000000"/>
        <rFont val="Calibri"/>
        <scheme val="minor"/>
      </rPr>
      <t xml:space="preserve">
</t>
    </r>
    <r>
      <rPr>
        <b/>
        <sz val="12"/>
        <color rgb="FF000000"/>
        <rFont val="Calibri"/>
        <scheme val="minor"/>
      </rPr>
      <t>3</t>
    </r>
    <r>
      <rPr>
        <sz val="12"/>
        <color rgb="FF000000"/>
        <rFont val="Calibri"/>
        <scheme val="minor"/>
      </rPr>
      <t>) Carry over the grantee's entries into the Internal Control Analysis tab.</t>
    </r>
  </si>
  <si>
    <r>
      <rPr>
        <b/>
        <sz val="11"/>
        <color rgb="FF000000"/>
        <rFont val="Calibri"/>
        <scheme val="minor"/>
      </rPr>
      <t xml:space="preserve">To fill in the Grantee Facing tab
</t>
    </r>
    <r>
      <rPr>
        <sz val="11"/>
        <color rgb="FF000000"/>
        <rFont val="Calibri"/>
        <scheme val="minor"/>
      </rPr>
      <t>1) In Row 2, starting with Cell C2, replace 'Name and Title #' with the Name and Title of employees responsible for the listed procedures/functions.  For example, "Jane Doe, CFO." Do not put department titles in these columns, only individual names and/or titles are considered satisfactory.
2) In Columns C through L, place an "</t>
    </r>
    <r>
      <rPr>
        <b/>
        <sz val="11"/>
        <color rgb="FF000000"/>
        <rFont val="Calibri"/>
        <scheme val="minor"/>
      </rPr>
      <t>X</t>
    </r>
    <r>
      <rPr>
        <sz val="11"/>
        <color rgb="FF000000"/>
        <rFont val="Calibri"/>
        <scheme val="minor"/>
      </rPr>
      <t>" in each cell where an employee identified in Row 2 is responsible for a procedure/function as part of their assigned role
3) If a process or procedure/function is not applicable enter "</t>
    </r>
    <r>
      <rPr>
        <b/>
        <sz val="11"/>
        <color rgb="FF000000"/>
        <rFont val="Calibri"/>
        <scheme val="minor"/>
      </rPr>
      <t>N/A</t>
    </r>
    <r>
      <rPr>
        <sz val="11"/>
        <color rgb="FF000000"/>
        <rFont val="Calibri"/>
        <scheme val="minor"/>
      </rPr>
      <t xml:space="preserve">"
4) Optional: Delete the contents of any unused 'Name and Title #' cells (row 2)
Contact your assigned Monitoring Officer if you have any questions.
</t>
    </r>
  </si>
  <si>
    <r>
      <t xml:space="preserve">The Internal Control Analysis tab facilitates a comparison of how tasks are assigned and segregated according to a grantee's entries in the Segregation of Duties Worksheet tab, their written financial policies, interviews, and cost testing observations.
On the Internal Control Analysis tab, column D will autopopulate with information from the Worksheet Review tab.
1)  This tab </t>
    </r>
    <r>
      <rPr>
        <b/>
        <sz val="12"/>
        <color rgb="FF000000"/>
        <rFont val="Calibri"/>
        <family val="2"/>
        <scheme val="minor"/>
      </rPr>
      <t xml:space="preserve">does not need </t>
    </r>
    <r>
      <rPr>
        <sz val="12"/>
        <color rgb="FF000000"/>
        <rFont val="Calibri"/>
        <family val="2"/>
        <scheme val="minor"/>
      </rPr>
      <t xml:space="preserve">to be completed if the recipient does not have policies that explicitly cover the internal controls and responsibilities outlined in the Segregation of Duties Worksheet.  An RFI should be issued in that instance (see 01.07.02 for guidance on compliance decisions).  
2) In </t>
    </r>
    <r>
      <rPr>
        <b/>
        <sz val="12"/>
        <color rgb="FF000000"/>
        <rFont val="Calibri"/>
        <scheme val="minor"/>
      </rPr>
      <t>columns C, E, and F</t>
    </r>
    <r>
      <rPr>
        <sz val="12"/>
        <color rgb="FF000000"/>
        <rFont val="Calibri"/>
        <scheme val="minor"/>
      </rPr>
      <t xml:space="preserve"> enter the title of the employee who is assigned a given task according to the grantee's written financial policies, interview(s), and in cost testing observations.  Note that cost testing may not touch every process and their associated procedures/functions (i.e., cells for unobserved functions can be left blank).    
3) In </t>
    </r>
    <r>
      <rPr>
        <b/>
        <sz val="12"/>
        <color rgb="FF000000"/>
        <rFont val="Calibri"/>
        <scheme val="minor"/>
      </rPr>
      <t>column G</t>
    </r>
    <r>
      <rPr>
        <sz val="12"/>
        <color rgb="FF000000"/>
        <rFont val="Calibri"/>
        <scheme val="minor"/>
      </rPr>
      <t>, choose Yes, No, or N/A from the drop down to identify whether the recipient is following their established internal policies (question</t>
    </r>
    <r>
      <rPr>
        <b/>
        <sz val="12"/>
        <color rgb="FF000000"/>
        <rFont val="Calibri"/>
        <family val="2"/>
        <scheme val="minor"/>
      </rPr>
      <t xml:space="preserve"> 01.07.02</t>
    </r>
    <r>
      <rPr>
        <sz val="12"/>
        <color rgb="FF000000"/>
        <rFont val="Calibri"/>
        <scheme val="minor"/>
      </rPr>
      <t xml:space="preserve">).  
4) In </t>
    </r>
    <r>
      <rPr>
        <b/>
        <sz val="12"/>
        <color rgb="FF000000"/>
        <rFont val="Calibri"/>
        <scheme val="minor"/>
      </rPr>
      <t>column H</t>
    </r>
    <r>
      <rPr>
        <sz val="12"/>
        <color rgb="FF000000"/>
        <rFont val="Calibri"/>
        <scheme val="minor"/>
      </rPr>
      <t xml:space="preserve">, notate any information you deem pertinent to the review.
</t>
    </r>
  </si>
  <si>
    <t xml:space="preserve">Proper segregation of duties is a key internal control intended to minimize the occurrence of errors or fraud by ensuring that no employee has the ability to both perpetrate and conceal errors or fraud in the normal course of their duties. Where applicable, duties should be split across the Control Categories of recording, authorization, custody and reconciliation -  
• (R)ecording transactions
- When recording is combined with other control categories, there’s a risk of errors, omissions, or intentional misstatements going undetected.
• (A)uthorizing transaction
- When authorization is combined with recording or custody, it bypasses an essential control, potentially exposing the recipient to unauthorized or fraudulent activities.
• (C)ustody of assets
- When custody is combined with recording or authorization, it becomes easier to manipulate assets without detection.
• (Rx) Reconciling transactions
- When reconciliation is combined with custody or authorization, there’s a risk of errors, omissions, or intentional misstatements going undetected.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</si>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</sst>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8"/>
      <color rgb="FF444746"/>
      <name val="Courier New"/>
      <family val="3"/>
    </font>
    <font>
      <b/>
      <sz val="11"/>
      <color rgb="FFFF000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2"/>
      <color rgb="FF000000"/>
      <name val="Calibri"/>
      <family val="2"/>
      <scheme val="minor"/>
    </font>
    <font>
      <sz val="11"/>
      <color rgb="FF444444"/>
      <name val="Calibri"/>
      <family val="2"/>
      <charset val="1"/>
    </font>
    <font>
      <b/>
      <sz val="11"/>
      <color rgb="FF000000"/>
      <name val="Calibri"/>
      <family val="2"/>
    </font>
    <font>
      <sz val="12"/>
      <color rgb="FF000000"/>
      <name val="Calibri"/>
      <scheme val="minor"/>
    </font>
    <font>
      <b/>
      <sz val="12"/>
      <color rgb="FF000000"/>
      <name val="Calibri"/>
      <scheme val="minor"/>
    </font>
    <font>
      <b/>
      <sz val="11"/>
      <color rgb="FF000000"/>
      <name val="Calibri"/>
      <scheme val="minor"/>
    </font>
    <font>
      <sz val="11"/>
      <color rgb="FF000000"/>
      <name val="Calibri"/>
      <scheme val="minor"/>
    </font>
    <font>
      <b/>
      <sz val="10"/>
      <color rgb="FF000000"/>
      <name val="Calibri"/>
      <family val="2"/>
      <scheme val="minor"/>
    </font>
    <font>
      <b/>
      <u/>
      <sz val="12"/>
      <color rgb="FF000000"/>
      <name val="Calibri"/>
      <family val="2"/>
      <scheme val="minor"/>
    </font>
    <font>
      <u/>
      <sz val="11"/>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rgb="FF000000"/>
      </right>
      <top/>
      <bottom style="thin">
        <color indexed="64"/>
      </bottom>
      <diagonal/>
    </border>
    <border>
      <left style="medium">
        <color rgb="FF000000"/>
      </left>
      <right style="medium">
        <color indexed="64"/>
      </right>
      <top/>
      <bottom/>
      <diagonal/>
    </border>
    <border>
      <left/>
      <right style="medium">
        <color rgb="FF000000"/>
      </right>
      <top style="thin">
        <color indexed="64"/>
      </top>
      <bottom style="thin">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style="thin">
        <color indexed="64"/>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diagonal/>
    </border>
    <border>
      <left/>
      <right style="medium">
        <color rgb="FF000000"/>
      </right>
      <top style="thin">
        <color indexed="64"/>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diagonal/>
    </border>
    <border>
      <left/>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top/>
      <bottom/>
      <diagonal/>
    </border>
    <border>
      <left style="medium">
        <color indexed="64"/>
      </left>
      <right/>
      <top style="medium">
        <color rgb="FF000000"/>
      </top>
      <bottom style="medium">
        <color rgb="FF000000"/>
      </bottom>
      <diagonal/>
    </border>
    <border>
      <left style="thin">
        <color indexed="64"/>
      </left>
      <right/>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bottom style="medium">
        <color rgb="FF000000"/>
      </bottom>
      <diagonal/>
    </border>
    <border>
      <left/>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indexed="64"/>
      </top>
      <bottom style="medium">
        <color indexed="64"/>
      </bottom>
      <diagonal/>
    </border>
    <border>
      <left style="medium">
        <color rgb="FF000000"/>
      </left>
      <right/>
      <top/>
      <bottom style="medium">
        <color indexed="64"/>
      </bottom>
      <diagonal/>
    </border>
  </borders>
  <cellStyleXfs count="1">
    <xf numFmtId="0" fontId="0" fillId="0" borderId="0"/>
  </cellStyleXfs>
  <cellXfs count="266">
    <xf numFmtId="0" fontId="0" fillId="0" borderId="0" xfId="0"/>
    <xf numFmtId="0" fontId="0" fillId="0" borderId="0" xfId="0" applyAlignment="1">
      <alignment wrapText="1"/>
    </xf>
    <xf numFmtId="0" fontId="5" fillId="0" borderId="0" xfId="0" applyFont="1"/>
    <xf numFmtId="0" fontId="0" fillId="0" borderId="0" xfId="0" applyFill="1"/>
    <xf numFmtId="0" fontId="0" fillId="0" borderId="1" xfId="0" applyBorder="1"/>
    <xf numFmtId="0" fontId="0" fillId="0" borderId="4" xfId="0" applyBorder="1"/>
    <xf numFmtId="0" fontId="0" fillId="0" borderId="7" xfId="0" applyBorder="1"/>
    <xf numFmtId="0" fontId="0" fillId="0" borderId="13" xfId="0" applyFill="1" applyBorder="1"/>
    <xf numFmtId="0" fontId="0" fillId="0" borderId="15" xfId="0" applyFill="1" applyBorder="1"/>
    <xf numFmtId="0" fontId="0" fillId="0" borderId="20" xfId="0" applyFill="1" applyBorder="1"/>
    <xf numFmtId="0" fontId="8" fillId="0" borderId="0" xfId="0" applyFont="1" applyAlignment="1">
      <alignment horizontal="left" vertical="top"/>
    </xf>
    <xf numFmtId="0" fontId="0" fillId="0" borderId="0" xfId="0" applyAlignment="1">
      <alignment horizontal="left" vertical="top" textRotation="45"/>
    </xf>
    <xf numFmtId="0" fontId="0" fillId="0" borderId="24" xfId="0" applyBorder="1"/>
    <xf numFmtId="0" fontId="0" fillId="0" borderId="25" xfId="0" applyBorder="1"/>
    <xf numFmtId="0" fontId="0" fillId="0" borderId="26" xfId="0" applyBorder="1"/>
    <xf numFmtId="0" fontId="0" fillId="0" borderId="0" xfId="0" applyBorder="1"/>
    <xf numFmtId="0" fontId="0" fillId="0" borderId="27" xfId="0" applyBorder="1"/>
    <xf numFmtId="0" fontId="0" fillId="0" borderId="0" xfId="0" applyFill="1" applyBorder="1"/>
    <xf numFmtId="0" fontId="5" fillId="0" borderId="0" xfId="0" applyFont="1" applyBorder="1"/>
    <xf numFmtId="0" fontId="2" fillId="2" borderId="32" xfId="0" applyFont="1" applyFill="1" applyBorder="1" applyAlignment="1">
      <alignment horizontal="center" vertical="center" textRotation="45"/>
    </xf>
    <xf numFmtId="0" fontId="0" fillId="2" borderId="23" xfId="0" applyFill="1" applyBorder="1"/>
    <xf numFmtId="0" fontId="0" fillId="2" borderId="22" xfId="0" applyFill="1" applyBorder="1"/>
    <xf numFmtId="0" fontId="0" fillId="2" borderId="34" xfId="0" applyFill="1" applyBorder="1"/>
    <xf numFmtId="0" fontId="0" fillId="0" borderId="35" xfId="0" applyFill="1" applyBorder="1"/>
    <xf numFmtId="0" fontId="0" fillId="3" borderId="28" xfId="0" applyFill="1" applyBorder="1"/>
    <xf numFmtId="0" fontId="0" fillId="3" borderId="29" xfId="0" applyFill="1" applyBorder="1"/>
    <xf numFmtId="0" fontId="0" fillId="3" borderId="31" xfId="0" applyFill="1" applyBorder="1"/>
    <xf numFmtId="0" fontId="9" fillId="0" borderId="0" xfId="0" applyFont="1"/>
    <xf numFmtId="0" fontId="0" fillId="0" borderId="38" xfId="0" applyBorder="1"/>
    <xf numFmtId="0" fontId="9" fillId="0" borderId="0" xfId="0" applyFont="1" applyBorder="1"/>
    <xf numFmtId="0" fontId="2" fillId="0" borderId="0" xfId="0" applyFont="1" applyBorder="1"/>
    <xf numFmtId="0" fontId="2" fillId="0" borderId="24" xfId="0" applyFont="1" applyBorder="1" applyAlignment="1">
      <alignment horizontal="center" vertical="center"/>
    </xf>
    <xf numFmtId="0" fontId="1" fillId="0" borderId="0" xfId="0" applyFont="1" applyFill="1" applyBorder="1" applyAlignment="1">
      <alignment vertical="top" wrapText="1"/>
    </xf>
    <xf numFmtId="0" fontId="11" fillId="0" borderId="0" xfId="0" applyFont="1" applyFill="1" applyBorder="1" applyAlignment="1">
      <alignment vertical="top" wrapText="1"/>
    </xf>
    <xf numFmtId="0" fontId="13" fillId="0" borderId="0" xfId="0" applyFont="1"/>
    <xf numFmtId="0" fontId="0" fillId="0" borderId="0" xfId="0" applyFill="1" applyBorder="1" applyAlignment="1">
      <alignment vertical="top" wrapText="1"/>
    </xf>
    <xf numFmtId="0" fontId="0" fillId="0" borderId="0" xfId="0" applyFill="1" applyAlignment="1">
      <alignment vertical="top" wrapText="1"/>
    </xf>
    <xf numFmtId="0" fontId="9" fillId="0" borderId="0" xfId="0" applyFont="1" applyFill="1" applyBorder="1" applyAlignment="1">
      <alignment vertical="top" wrapText="1"/>
    </xf>
    <xf numFmtId="0" fontId="0" fillId="2" borderId="36" xfId="0" applyFill="1" applyBorder="1"/>
    <xf numFmtId="0" fontId="0" fillId="2" borderId="37" xfId="0" applyFill="1" applyBorder="1"/>
    <xf numFmtId="0" fontId="0" fillId="2" borderId="26" xfId="0" applyFill="1" applyBorder="1"/>
    <xf numFmtId="0" fontId="0" fillId="2" borderId="0" xfId="0" applyFill="1" applyBorder="1"/>
    <xf numFmtId="0" fontId="0" fillId="2" borderId="27" xfId="0" applyFill="1" applyBorder="1"/>
    <xf numFmtId="0" fontId="0" fillId="0" borderId="22" xfId="0" applyBorder="1"/>
    <xf numFmtId="0" fontId="0" fillId="0" borderId="23" xfId="0" applyBorder="1"/>
    <xf numFmtId="0" fontId="0" fillId="0" borderId="21" xfId="0" applyBorder="1"/>
    <xf numFmtId="0" fontId="0" fillId="2" borderId="54" xfId="0" applyFill="1" applyBorder="1"/>
    <xf numFmtId="0" fontId="0" fillId="0" borderId="36" xfId="0" applyBorder="1" applyAlignment="1">
      <alignment wrapText="1"/>
    </xf>
    <xf numFmtId="0" fontId="0" fillId="0" borderId="37" xfId="0" applyBorder="1" applyAlignment="1">
      <alignment wrapText="1"/>
    </xf>
    <xf numFmtId="0" fontId="0" fillId="0" borderId="39" xfId="0" applyBorder="1" applyAlignment="1">
      <alignment wrapText="1"/>
    </xf>
    <xf numFmtId="0" fontId="0" fillId="0" borderId="0" xfId="0" applyAlignment="1">
      <alignment horizontal="center"/>
    </xf>
    <xf numFmtId="0" fontId="0" fillId="3" borderId="55" xfId="0" applyFill="1" applyBorder="1"/>
    <xf numFmtId="0" fontId="0" fillId="0" borderId="24" xfId="0" applyBorder="1" applyAlignment="1">
      <alignment wrapText="1"/>
    </xf>
    <xf numFmtId="0" fontId="0" fillId="0" borderId="25" xfId="0" applyBorder="1" applyAlignment="1">
      <alignment wrapText="1"/>
    </xf>
    <xf numFmtId="0" fontId="0" fillId="0" borderId="38" xfId="0" applyBorder="1" applyAlignment="1">
      <alignment wrapText="1"/>
    </xf>
    <xf numFmtId="0" fontId="2" fillId="2" borderId="18" xfId="0" applyFont="1" applyFill="1" applyBorder="1" applyAlignment="1">
      <alignment horizontal="center" vertical="center" textRotation="45" wrapText="1"/>
    </xf>
    <xf numFmtId="0" fontId="2" fillId="3" borderId="24" xfId="0" applyFont="1" applyFill="1" applyBorder="1" applyAlignment="1">
      <alignment horizontal="center" vertical="center" textRotation="45" wrapText="1"/>
    </xf>
    <xf numFmtId="0" fontId="2" fillId="3" borderId="39" xfId="0" applyFont="1" applyFill="1" applyBorder="1" applyAlignment="1">
      <alignment horizontal="center" vertical="center" textRotation="45" wrapText="1"/>
    </xf>
    <xf numFmtId="0" fontId="0" fillId="3" borderId="37" xfId="0" applyFill="1" applyBorder="1"/>
    <xf numFmtId="0" fontId="2" fillId="2" borderId="39" xfId="0" applyFont="1" applyFill="1" applyBorder="1" applyAlignment="1">
      <alignment horizontal="center" vertical="center" textRotation="45" wrapText="1"/>
    </xf>
    <xf numFmtId="0" fontId="2" fillId="3" borderId="24" xfId="0" applyFont="1" applyFill="1" applyBorder="1" applyAlignment="1">
      <alignment horizontal="center" vertical="center" textRotation="45"/>
    </xf>
    <xf numFmtId="0" fontId="2" fillId="3" borderId="39" xfId="0" applyFont="1" applyFill="1" applyBorder="1" applyAlignment="1">
      <alignment horizontal="center" vertical="center" textRotation="45"/>
    </xf>
    <xf numFmtId="0" fontId="2" fillId="2" borderId="26" xfId="0" applyFont="1" applyFill="1" applyBorder="1" applyAlignment="1">
      <alignment horizontal="center" vertical="center" textRotation="45"/>
    </xf>
    <xf numFmtId="0" fontId="6" fillId="3" borderId="24" xfId="0" applyFont="1" applyFill="1" applyBorder="1" applyAlignment="1">
      <alignment horizontal="center" vertical="center" textRotation="45"/>
    </xf>
    <xf numFmtId="0" fontId="6" fillId="3" borderId="39" xfId="0" applyFont="1" applyFill="1" applyBorder="1" applyAlignment="1">
      <alignment horizontal="center" vertical="center" textRotation="45"/>
    </xf>
    <xf numFmtId="0" fontId="4" fillId="3" borderId="37" xfId="0" applyFont="1" applyFill="1" applyBorder="1"/>
    <xf numFmtId="0" fontId="2" fillId="2" borderId="39" xfId="0" applyFont="1" applyFill="1" applyBorder="1" applyAlignment="1">
      <alignment horizontal="center" vertical="center" textRotation="45"/>
    </xf>
    <xf numFmtId="0" fontId="2" fillId="0" borderId="0" xfId="0" applyFont="1" applyFill="1" applyBorder="1" applyAlignment="1">
      <alignment vertical="top"/>
    </xf>
    <xf numFmtId="0" fontId="2" fillId="0" borderId="25" xfId="0" applyFont="1" applyBorder="1" applyAlignment="1">
      <alignment wrapText="1"/>
    </xf>
    <xf numFmtId="0" fontId="2" fillId="0" borderId="24" xfId="0" applyFont="1" applyBorder="1" applyAlignment="1">
      <alignment wrapText="1"/>
    </xf>
    <xf numFmtId="0" fontId="2" fillId="0" borderId="30" xfId="0" applyFont="1" applyBorder="1" applyAlignment="1">
      <alignment wrapText="1"/>
    </xf>
    <xf numFmtId="0" fontId="14" fillId="0" borderId="38" xfId="0" applyFont="1" applyBorder="1"/>
    <xf numFmtId="0" fontId="10" fillId="4" borderId="25" xfId="0" applyFont="1" applyFill="1" applyBorder="1"/>
    <xf numFmtId="0" fontId="10" fillId="4" borderId="36" xfId="0" applyFont="1" applyFill="1" applyBorder="1"/>
    <xf numFmtId="0" fontId="0" fillId="0" borderId="5" xfId="0" applyFill="1" applyBorder="1" applyAlignment="1">
      <alignment wrapText="1"/>
    </xf>
    <xf numFmtId="0" fontId="0" fillId="0" borderId="8" xfId="0" applyFill="1" applyBorder="1" applyAlignment="1">
      <alignment wrapText="1"/>
    </xf>
    <xf numFmtId="0" fontId="0" fillId="0" borderId="19" xfId="0" applyFill="1" applyBorder="1" applyAlignment="1">
      <alignment wrapText="1"/>
    </xf>
    <xf numFmtId="0" fontId="0" fillId="0" borderId="17" xfId="0" applyFill="1" applyBorder="1" applyAlignment="1">
      <alignment wrapText="1"/>
    </xf>
    <xf numFmtId="0" fontId="0" fillId="0" borderId="6" xfId="0" applyFill="1" applyBorder="1" applyAlignment="1">
      <alignment wrapText="1"/>
    </xf>
    <xf numFmtId="0" fontId="0" fillId="0" borderId="4" xfId="0" applyBorder="1" applyAlignment="1">
      <alignment wrapText="1"/>
    </xf>
    <xf numFmtId="0" fontId="0" fillId="0" borderId="6" xfId="0" applyBorder="1" applyAlignment="1">
      <alignment wrapText="1"/>
    </xf>
    <xf numFmtId="0" fontId="2" fillId="0" borderId="11" xfId="0" applyFont="1" applyBorder="1" applyAlignment="1">
      <alignment vertical="center" wrapText="1"/>
    </xf>
    <xf numFmtId="0" fontId="0" fillId="0" borderId="9" xfId="0" applyFill="1" applyBorder="1" applyAlignment="1">
      <alignment wrapText="1"/>
    </xf>
    <xf numFmtId="0" fontId="0" fillId="0" borderId="5" xfId="0" applyBorder="1" applyAlignment="1">
      <alignment wrapText="1"/>
    </xf>
    <xf numFmtId="0" fontId="2" fillId="0" borderId="4" xfId="0" applyFont="1" applyBorder="1" applyAlignment="1">
      <alignment horizontal="center" vertical="center" wrapText="1"/>
    </xf>
    <xf numFmtId="0" fontId="0" fillId="2" borderId="1" xfId="0" applyFill="1" applyBorder="1"/>
    <xf numFmtId="0" fontId="0" fillId="4" borderId="1" xfId="0" applyFill="1" applyBorder="1"/>
    <xf numFmtId="0" fontId="0" fillId="2" borderId="1" xfId="0" applyFill="1" applyBorder="1" applyAlignment="1"/>
    <xf numFmtId="0" fontId="2" fillId="0" borderId="11" xfId="0" applyFont="1" applyBorder="1" applyAlignment="1">
      <alignment horizontal="center" vertical="center" wrapText="1"/>
    </xf>
    <xf numFmtId="0" fontId="0" fillId="2" borderId="7" xfId="0" applyFill="1" applyBorder="1"/>
    <xf numFmtId="0" fontId="0" fillId="4" borderId="7" xfId="0" applyFill="1" applyBorder="1"/>
    <xf numFmtId="0" fontId="0" fillId="2" borderId="7" xfId="0" applyFill="1" applyBorder="1" applyAlignment="1"/>
    <xf numFmtId="0" fontId="9" fillId="3" borderId="7" xfId="0" applyFont="1" applyFill="1" applyBorder="1"/>
    <xf numFmtId="0" fontId="9" fillId="4" borderId="7" xfId="0" applyFont="1" applyFill="1" applyBorder="1"/>
    <xf numFmtId="0" fontId="7" fillId="0" borderId="4" xfId="0" applyFont="1" applyBorder="1" applyAlignment="1">
      <alignment horizontal="center" vertical="center" wrapText="1"/>
    </xf>
    <xf numFmtId="0" fontId="0" fillId="4" borderId="47" xfId="0" applyFill="1" applyBorder="1" applyAlignment="1">
      <alignment vertical="center"/>
    </xf>
    <xf numFmtId="0" fontId="0" fillId="0" borderId="42" xfId="0" applyBorder="1" applyAlignment="1">
      <alignment horizontal="left" vertical="center" wrapText="1"/>
    </xf>
    <xf numFmtId="0" fontId="0" fillId="0" borderId="42" xfId="0" applyBorder="1" applyAlignment="1">
      <alignment vertical="center"/>
    </xf>
    <xf numFmtId="0" fontId="0" fillId="4" borderId="42" xfId="0" applyFill="1" applyBorder="1" applyAlignment="1">
      <alignment horizontal="left" vertical="center" wrapText="1"/>
    </xf>
    <xf numFmtId="0" fontId="0" fillId="4" borderId="42" xfId="0" applyFill="1" applyBorder="1" applyAlignment="1">
      <alignment vertical="center"/>
    </xf>
    <xf numFmtId="0" fontId="0" fillId="2" borderId="42" xfId="0" applyFill="1" applyBorder="1" applyAlignment="1">
      <alignment horizontal="left" vertical="center" wrapText="1"/>
    </xf>
    <xf numFmtId="0" fontId="0" fillId="2" borderId="42" xfId="0" applyFill="1" applyBorder="1" applyAlignment="1">
      <alignment vertical="center"/>
    </xf>
    <xf numFmtId="0" fontId="2" fillId="0" borderId="56" xfId="0" applyFont="1" applyBorder="1"/>
    <xf numFmtId="0" fontId="2" fillId="3" borderId="26" xfId="0" applyFont="1" applyFill="1" applyBorder="1" applyAlignment="1">
      <alignment horizontal="center" vertical="center" textRotation="45"/>
    </xf>
    <xf numFmtId="0" fontId="2" fillId="2" borderId="4" xfId="0" applyFont="1" applyFill="1" applyBorder="1" applyAlignment="1">
      <alignment horizontal="center" vertical="center" textRotation="45"/>
    </xf>
    <xf numFmtId="0" fontId="0" fillId="2" borderId="4" xfId="0" applyFill="1" applyBorder="1"/>
    <xf numFmtId="0" fontId="2" fillId="3" borderId="27" xfId="0" applyFont="1" applyFill="1" applyBorder="1"/>
    <xf numFmtId="0" fontId="2" fillId="0" borderId="64" xfId="0" applyFont="1" applyBorder="1"/>
    <xf numFmtId="0" fontId="2" fillId="0" borderId="4" xfId="0" applyFont="1" applyBorder="1"/>
    <xf numFmtId="0" fontId="2" fillId="0" borderId="39" xfId="0" applyFont="1" applyBorder="1"/>
    <xf numFmtId="0" fontId="2" fillId="0" borderId="36" xfId="0" applyFont="1" applyBorder="1"/>
    <xf numFmtId="0" fontId="2" fillId="0" borderId="37" xfId="0" applyFont="1" applyBorder="1" applyAlignment="1"/>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xf>
    <xf numFmtId="0" fontId="0" fillId="0" borderId="7" xfId="0" applyFill="1" applyBorder="1"/>
    <xf numFmtId="0" fontId="0" fillId="2" borderId="47" xfId="0" applyFill="1" applyBorder="1" applyAlignment="1">
      <alignment vertical="center"/>
    </xf>
    <xf numFmtId="0" fontId="0" fillId="0" borderId="43" xfId="0" applyBorder="1" applyAlignment="1">
      <alignment vertical="center"/>
    </xf>
    <xf numFmtId="0" fontId="0" fillId="0" borderId="65" xfId="0" applyBorder="1" applyAlignment="1">
      <alignment vertical="center"/>
    </xf>
    <xf numFmtId="0" fontId="0" fillId="4" borderId="65" xfId="0" applyFill="1" applyBorder="1" applyAlignment="1">
      <alignment vertical="center"/>
    </xf>
    <xf numFmtId="0" fontId="0" fillId="0" borderId="66" xfId="0" applyBorder="1" applyAlignment="1">
      <alignment vertical="center"/>
    </xf>
    <xf numFmtId="0" fontId="0" fillId="4" borderId="66" xfId="0" applyFill="1" applyBorder="1" applyAlignment="1">
      <alignment vertical="center"/>
    </xf>
    <xf numFmtId="0" fontId="2" fillId="0" borderId="67" xfId="0" applyFont="1" applyBorder="1" applyAlignment="1">
      <alignment vertical="center"/>
    </xf>
    <xf numFmtId="0" fontId="0" fillId="0" borderId="0" xfId="0" applyAlignment="1"/>
    <xf numFmtId="0" fontId="19" fillId="0" borderId="0" xfId="0" applyFont="1" applyAlignment="1">
      <alignment horizontal="left" vertical="top"/>
    </xf>
    <xf numFmtId="0" fontId="0" fillId="2" borderId="65" xfId="0" applyFill="1" applyBorder="1" applyAlignment="1">
      <alignment vertical="center"/>
    </xf>
    <xf numFmtId="0" fontId="0" fillId="2" borderId="66" xfId="0" applyFill="1" applyBorder="1" applyAlignment="1">
      <alignment vertical="center"/>
    </xf>
    <xf numFmtId="0" fontId="0" fillId="6" borderId="4" xfId="0" applyFill="1" applyBorder="1" applyAlignment="1">
      <alignment vertical="center"/>
    </xf>
    <xf numFmtId="0" fontId="14" fillId="0" borderId="25" xfId="0" applyFont="1" applyBorder="1"/>
    <xf numFmtId="0" fontId="0" fillId="3" borderId="0" xfId="0" applyFill="1" applyBorder="1"/>
    <xf numFmtId="0" fontId="0" fillId="2" borderId="57" xfId="0" applyFill="1" applyBorder="1"/>
    <xf numFmtId="0" fontId="0" fillId="0" borderId="24" xfId="0" applyFill="1" applyBorder="1" applyAlignment="1">
      <alignment wrapText="1"/>
    </xf>
    <xf numFmtId="0" fontId="0" fillId="0" borderId="66" xfId="0" applyFill="1" applyBorder="1" applyAlignment="1">
      <alignment vertical="center" wrapText="1"/>
    </xf>
    <xf numFmtId="0" fontId="0" fillId="4" borderId="66"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horizontal="left" vertical="center" wrapText="1"/>
    </xf>
    <xf numFmtId="0" fontId="0" fillId="4" borderId="73" xfId="0" applyFill="1" applyBorder="1" applyAlignment="1">
      <alignment vertical="center"/>
    </xf>
    <xf numFmtId="0" fontId="0" fillId="4" borderId="71" xfId="0" applyFill="1" applyBorder="1" applyAlignment="1">
      <alignment vertical="center"/>
    </xf>
    <xf numFmtId="0" fontId="0" fillId="4" borderId="74" xfId="0" applyFill="1" applyBorder="1" applyAlignment="1">
      <alignment vertical="center"/>
    </xf>
    <xf numFmtId="0" fontId="0" fillId="0" borderId="75" xfId="0" applyBorder="1" applyAlignment="1">
      <alignment vertical="center"/>
    </xf>
    <xf numFmtId="0" fontId="0" fillId="4" borderId="75" xfId="0" applyFill="1" applyBorder="1" applyAlignment="1">
      <alignment vertical="center"/>
    </xf>
    <xf numFmtId="0" fontId="0" fillId="4" borderId="76" xfId="0" applyFill="1" applyBorder="1" applyAlignment="1">
      <alignment vertical="center" wrapText="1"/>
    </xf>
    <xf numFmtId="0" fontId="0" fillId="4" borderId="77" xfId="0" applyFill="1" applyBorder="1" applyAlignment="1">
      <alignment vertical="center"/>
    </xf>
    <xf numFmtId="0" fontId="0" fillId="4" borderId="77" xfId="0" applyFill="1" applyBorder="1" applyAlignment="1">
      <alignment horizontal="left" vertical="center" wrapText="1"/>
    </xf>
    <xf numFmtId="0" fontId="0" fillId="4" borderId="78" xfId="0" applyFill="1" applyBorder="1" applyAlignment="1">
      <alignment vertical="center"/>
    </xf>
    <xf numFmtId="0" fontId="0" fillId="4" borderId="76" xfId="0" applyFill="1" applyBorder="1" applyAlignment="1">
      <alignment vertical="center"/>
    </xf>
    <xf numFmtId="0" fontId="0" fillId="4" borderId="79" xfId="0" applyFill="1" applyBorder="1" applyAlignment="1">
      <alignment vertical="center"/>
    </xf>
    <xf numFmtId="0" fontId="0" fillId="2" borderId="71" xfId="0" applyFill="1" applyBorder="1" applyAlignment="1">
      <alignment vertical="center" wrapText="1"/>
    </xf>
    <xf numFmtId="0" fontId="0" fillId="2" borderId="72" xfId="0" applyFill="1" applyBorder="1" applyAlignment="1">
      <alignment vertical="center"/>
    </xf>
    <xf numFmtId="0" fontId="0" fillId="2" borderId="72" xfId="0" applyFill="1" applyBorder="1" applyAlignment="1">
      <alignment horizontal="left" vertical="center" wrapText="1"/>
    </xf>
    <xf numFmtId="0" fontId="0" fillId="2" borderId="73" xfId="0" applyFill="1" applyBorder="1" applyAlignment="1">
      <alignment vertical="center"/>
    </xf>
    <xf numFmtId="0" fontId="0" fillId="2" borderId="71" xfId="0" applyFill="1" applyBorder="1" applyAlignment="1">
      <alignment vertical="center"/>
    </xf>
    <xf numFmtId="0" fontId="0" fillId="2" borderId="74" xfId="0" applyFill="1" applyBorder="1" applyAlignment="1">
      <alignment vertical="center"/>
    </xf>
    <xf numFmtId="0" fontId="0" fillId="2" borderId="76" xfId="0" applyFill="1" applyBorder="1" applyAlignment="1">
      <alignment vertical="center" wrapText="1"/>
    </xf>
    <xf numFmtId="0" fontId="0" fillId="2" borderId="77" xfId="0" applyFill="1" applyBorder="1" applyAlignment="1">
      <alignment vertical="center"/>
    </xf>
    <xf numFmtId="0" fontId="0" fillId="2" borderId="77" xfId="0" applyFill="1" applyBorder="1" applyAlignment="1">
      <alignment horizontal="left" vertical="center" wrapText="1"/>
    </xf>
    <xf numFmtId="0" fontId="0" fillId="2" borderId="78" xfId="0" applyFill="1" applyBorder="1" applyAlignment="1">
      <alignment vertical="center"/>
    </xf>
    <xf numFmtId="0" fontId="0" fillId="2" borderId="76" xfId="0" applyFill="1" applyBorder="1" applyAlignment="1">
      <alignment vertical="center"/>
    </xf>
    <xf numFmtId="0" fontId="0" fillId="2" borderId="79" xfId="0" applyFill="1" applyBorder="1" applyAlignment="1">
      <alignment vertical="center"/>
    </xf>
    <xf numFmtId="0" fontId="0" fillId="4" borderId="72" xfId="0" applyFill="1" applyBorder="1" applyAlignment="1">
      <alignment vertical="center"/>
    </xf>
    <xf numFmtId="0" fontId="0" fillId="0" borderId="76" xfId="0" applyFill="1" applyBorder="1" applyAlignment="1">
      <alignment vertical="center" wrapText="1"/>
    </xf>
    <xf numFmtId="0" fontId="0" fillId="0" borderId="77" xfId="0" applyBorder="1" applyAlignment="1">
      <alignment vertical="center"/>
    </xf>
    <xf numFmtId="0" fontId="0" fillId="0" borderId="77" xfId="0" applyBorder="1" applyAlignment="1">
      <alignment horizontal="left" vertical="center" wrapText="1"/>
    </xf>
    <xf numFmtId="0" fontId="0" fillId="0" borderId="79" xfId="0" applyBorder="1" applyAlignment="1">
      <alignment vertical="center"/>
    </xf>
    <xf numFmtId="0" fontId="0" fillId="2" borderId="66" xfId="0" applyFill="1" applyBorder="1" applyAlignment="1">
      <alignment vertical="center" wrapText="1"/>
    </xf>
    <xf numFmtId="0" fontId="0" fillId="2" borderId="75" xfId="0" applyFill="1" applyBorder="1" applyAlignment="1">
      <alignment vertical="center"/>
    </xf>
    <xf numFmtId="0" fontId="2" fillId="0" borderId="67" xfId="0" applyFont="1" applyBorder="1" applyAlignment="1">
      <alignment vertical="center" wrapText="1"/>
    </xf>
    <xf numFmtId="0" fontId="2" fillId="0" borderId="4" xfId="0" applyFont="1" applyBorder="1" applyAlignment="1">
      <alignment horizontal="center" vertical="center"/>
    </xf>
    <xf numFmtId="0" fontId="0" fillId="4" borderId="80" xfId="0" applyFill="1" applyBorder="1" applyAlignment="1">
      <alignment vertical="center" wrapText="1"/>
    </xf>
    <xf numFmtId="0" fontId="0" fillId="4" borderId="81" xfId="0" applyFill="1" applyBorder="1" applyAlignment="1">
      <alignment vertical="center"/>
    </xf>
    <xf numFmtId="0" fontId="0" fillId="4" borderId="81" xfId="0" applyFill="1" applyBorder="1" applyAlignment="1">
      <alignment horizontal="left" vertical="center" wrapText="1"/>
    </xf>
    <xf numFmtId="0" fontId="0" fillId="4" borderId="82" xfId="0" applyFill="1" applyBorder="1" applyAlignment="1">
      <alignment vertical="center"/>
    </xf>
    <xf numFmtId="0" fontId="2" fillId="0" borderId="67" xfId="0" applyFont="1" applyFill="1" applyBorder="1" applyAlignment="1">
      <alignment horizontal="center" vertical="center"/>
    </xf>
    <xf numFmtId="0" fontId="0" fillId="0" borderId="67" xfId="0" applyFill="1" applyBorder="1" applyAlignment="1">
      <alignment vertical="center" wrapText="1"/>
    </xf>
    <xf numFmtId="0" fontId="0" fillId="0" borderId="67" xfId="0" applyBorder="1" applyAlignment="1">
      <alignment vertical="center"/>
    </xf>
    <xf numFmtId="0" fontId="0" fillId="0" borderId="67" xfId="0" applyBorder="1" applyAlignment="1">
      <alignment horizontal="left" vertical="center" wrapText="1"/>
    </xf>
    <xf numFmtId="0" fontId="0" fillId="2" borderId="83" xfId="0" applyFill="1" applyBorder="1" applyAlignment="1">
      <alignment vertical="center"/>
    </xf>
    <xf numFmtId="0" fontId="0" fillId="0" borderId="84" xfId="0" applyBorder="1" applyAlignment="1">
      <alignment vertical="center"/>
    </xf>
    <xf numFmtId="0" fontId="0" fillId="4" borderId="85" xfId="0" applyFill="1" applyBorder="1" applyAlignment="1">
      <alignment vertical="center"/>
    </xf>
    <xf numFmtId="0" fontId="0" fillId="4" borderId="80" xfId="0" applyFill="1" applyBorder="1" applyAlignment="1">
      <alignment vertical="center"/>
    </xf>
    <xf numFmtId="0" fontId="0" fillId="2" borderId="80" xfId="0" applyFill="1" applyBorder="1" applyAlignment="1">
      <alignment vertical="center" wrapText="1"/>
    </xf>
    <xf numFmtId="0" fontId="0" fillId="2" borderId="81" xfId="0" applyFill="1" applyBorder="1" applyAlignment="1">
      <alignment vertical="center"/>
    </xf>
    <xf numFmtId="0" fontId="0" fillId="2" borderId="81" xfId="0" applyFill="1" applyBorder="1" applyAlignment="1">
      <alignment horizontal="left" vertical="center" wrapText="1"/>
    </xf>
    <xf numFmtId="0" fontId="0" fillId="2" borderId="85" xfId="0" applyFill="1" applyBorder="1" applyAlignment="1">
      <alignment vertical="center"/>
    </xf>
    <xf numFmtId="0" fontId="0" fillId="2" borderId="80" xfId="0" applyFill="1" applyBorder="1" applyAlignment="1">
      <alignment vertical="center"/>
    </xf>
    <xf numFmtId="0" fontId="0" fillId="2" borderId="82" xfId="0" applyFill="1" applyBorder="1" applyAlignment="1">
      <alignment vertical="center"/>
    </xf>
    <xf numFmtId="0" fontId="0" fillId="0" borderId="25" xfId="0" applyFill="1" applyBorder="1" applyAlignment="1">
      <alignment wrapText="1"/>
    </xf>
    <xf numFmtId="0" fontId="0" fillId="0" borderId="38" xfId="0" applyFill="1" applyBorder="1" applyAlignment="1">
      <alignment wrapText="1"/>
    </xf>
    <xf numFmtId="0" fontId="10" fillId="4" borderId="24" xfId="0" applyFont="1" applyFill="1" applyBorder="1"/>
    <xf numFmtId="0" fontId="10" fillId="4" borderId="39" xfId="0" applyFont="1" applyFill="1" applyBorder="1"/>
    <xf numFmtId="0" fontId="0" fillId="2" borderId="86" xfId="0" applyFill="1" applyBorder="1"/>
    <xf numFmtId="0" fontId="0" fillId="2" borderId="62" xfId="0" applyFill="1" applyBorder="1"/>
    <xf numFmtId="0" fontId="10" fillId="4" borderId="39" xfId="0" applyFont="1" applyFill="1" applyBorder="1" applyAlignment="1">
      <alignment horizontal="left"/>
    </xf>
    <xf numFmtId="0" fontId="0" fillId="3" borderId="29" xfId="0" applyFill="1" applyBorder="1" applyAlignment="1">
      <alignment wrapText="1"/>
    </xf>
    <xf numFmtId="0" fontId="18" fillId="4" borderId="48" xfId="0" applyFont="1" applyFill="1" applyBorder="1" applyAlignment="1">
      <alignment horizontal="left" vertical="top" wrapText="1"/>
    </xf>
    <xf numFmtId="0" fontId="9" fillId="4" borderId="51" xfId="0" applyFont="1" applyFill="1" applyBorder="1" applyAlignment="1">
      <alignment horizontal="left" vertical="top" wrapText="1"/>
    </xf>
    <xf numFmtId="0" fontId="9" fillId="4" borderId="40" xfId="0" applyFont="1" applyFill="1" applyBorder="1" applyAlignment="1">
      <alignment horizontal="left" vertical="top" wrapText="1"/>
    </xf>
    <xf numFmtId="0" fontId="9" fillId="4" borderId="49"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41" xfId="0" applyFont="1" applyFill="1" applyBorder="1" applyAlignment="1">
      <alignment horizontal="left" vertical="top" wrapText="1"/>
    </xf>
    <xf numFmtId="0" fontId="9" fillId="4" borderId="50" xfId="0" applyFont="1" applyFill="1" applyBorder="1" applyAlignment="1">
      <alignment horizontal="left" vertical="top" wrapText="1"/>
    </xf>
    <xf numFmtId="0" fontId="9" fillId="4" borderId="52" xfId="0" applyFont="1" applyFill="1" applyBorder="1" applyAlignment="1">
      <alignment horizontal="left" vertical="top" wrapText="1"/>
    </xf>
    <xf numFmtId="0" fontId="9" fillId="4" borderId="53" xfId="0" applyFont="1" applyFill="1" applyBorder="1" applyAlignment="1">
      <alignment horizontal="left" vertical="top"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0" xfId="0" applyAlignment="1">
      <alignment horizont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1" fillId="4"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3"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1" fillId="2" borderId="1"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59" xfId="0" applyFill="1" applyBorder="1" applyAlignment="1">
      <alignment horizontal="left" vertical="top" wrapText="1"/>
    </xf>
    <xf numFmtId="0" fontId="0" fillId="0" borderId="60" xfId="0" applyFill="1" applyBorder="1" applyAlignment="1">
      <alignment horizontal="left" vertical="top" wrapText="1"/>
    </xf>
    <xf numFmtId="0" fontId="0" fillId="0" borderId="33" xfId="0" applyFill="1" applyBorder="1" applyAlignment="1">
      <alignment horizontal="left" vertical="top" wrapText="1"/>
    </xf>
    <xf numFmtId="0" fontId="0" fillId="0" borderId="0" xfId="0" applyFill="1" applyBorder="1" applyAlignment="1">
      <alignment horizontal="left" vertical="top" wrapText="1"/>
    </xf>
    <xf numFmtId="0" fontId="0" fillId="0" borderId="61" xfId="0" applyFill="1" applyBorder="1" applyAlignment="1">
      <alignment horizontal="left" vertical="top" wrapText="1"/>
    </xf>
    <xf numFmtId="0" fontId="0" fillId="0" borderId="58" xfId="0" applyFill="1" applyBorder="1" applyAlignment="1">
      <alignment horizontal="left" vertical="top" wrapText="1"/>
    </xf>
    <xf numFmtId="0" fontId="0" fillId="0" borderId="57" xfId="0" applyFill="1" applyBorder="1" applyAlignment="1">
      <alignment horizontal="left" vertical="top" wrapText="1"/>
    </xf>
    <xf numFmtId="0" fontId="0" fillId="0" borderId="62" xfId="0" applyFill="1" applyBorder="1" applyAlignment="1">
      <alignment horizontal="left" vertical="top" wrapText="1"/>
    </xf>
    <xf numFmtId="0" fontId="2" fillId="0" borderId="57" xfId="0" applyFont="1" applyFill="1" applyBorder="1" applyAlignment="1">
      <alignment horizontal="center" vertical="top"/>
    </xf>
    <xf numFmtId="0" fontId="2" fillId="0" borderId="14" xfId="0" applyFont="1" applyBorder="1" applyAlignment="1">
      <alignment horizontal="center" vertical="center" wrapText="1"/>
    </xf>
    <xf numFmtId="0" fontId="2" fillId="0" borderId="11" xfId="0" applyFont="1" applyBorder="1" applyAlignment="1">
      <alignment horizontal="center" vertical="top"/>
    </xf>
    <xf numFmtId="0" fontId="2" fillId="0" borderId="63" xfId="0"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Fill="1" applyBorder="1" applyAlignment="1">
      <alignment horizontal="center" vertical="top"/>
    </xf>
    <xf numFmtId="0" fontId="2" fillId="0" borderId="63" xfId="0" applyFont="1" applyFill="1" applyBorder="1" applyAlignment="1">
      <alignment horizontal="center" vertical="top"/>
    </xf>
    <xf numFmtId="0" fontId="2" fillId="0" borderId="10" xfId="0" applyFont="1" applyFill="1" applyBorder="1" applyAlignment="1">
      <alignment horizontal="center" vertical="top"/>
    </xf>
    <xf numFmtId="0" fontId="10" fillId="0" borderId="12" xfId="0" applyFont="1" applyBorder="1" applyAlignment="1">
      <alignment horizontal="left" vertical="top" wrapText="1"/>
    </xf>
    <xf numFmtId="0" fontId="10" fillId="0" borderId="59" xfId="0" applyFont="1" applyBorder="1" applyAlignment="1">
      <alignment horizontal="left" vertical="top" wrapText="1"/>
    </xf>
    <xf numFmtId="0" fontId="10" fillId="0" borderId="60" xfId="0" applyFont="1" applyBorder="1" applyAlignment="1">
      <alignment horizontal="left" vertical="top" wrapText="1"/>
    </xf>
    <xf numFmtId="0" fontId="10" fillId="0" borderId="33" xfId="0" applyFont="1" applyBorder="1" applyAlignment="1">
      <alignment horizontal="left" vertical="top" wrapText="1"/>
    </xf>
    <xf numFmtId="0" fontId="10" fillId="0" borderId="0" xfId="0" applyFont="1" applyBorder="1" applyAlignment="1">
      <alignment horizontal="left" vertical="top" wrapText="1"/>
    </xf>
    <xf numFmtId="0" fontId="10" fillId="0" borderId="61" xfId="0" applyFont="1" applyBorder="1" applyAlignment="1">
      <alignment horizontal="left" vertical="top" wrapText="1"/>
    </xf>
    <xf numFmtId="0" fontId="10" fillId="0" borderId="58" xfId="0" applyFont="1" applyBorder="1" applyAlignment="1">
      <alignment horizontal="left" vertical="top" wrapText="1"/>
    </xf>
    <xf numFmtId="0" fontId="10" fillId="0" borderId="57" xfId="0" applyFont="1" applyBorder="1" applyAlignment="1">
      <alignment horizontal="left" vertical="top" wrapText="1"/>
    </xf>
    <xf numFmtId="0" fontId="10" fillId="0" borderId="62" xfId="0" applyFont="1" applyBorder="1" applyAlignment="1">
      <alignment horizontal="left" vertical="top" wrapText="1"/>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9" xfId="0" applyFill="1" applyBorder="1" applyAlignment="1">
      <alignment horizontal="center"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cellXfs>
  <cellStyles count="1">
    <cellStyle name="Normal" xfId="0" builtinId="0"/>
  </cellStyles>
  <dxfs count="5">
    <dxf>
      <fill>
        <patternFill>
          <bgColor rgb="FFFFC7CE"/>
        </patternFill>
      </fill>
    </dxf>
    <dxf>
      <fill>
        <patternFill patternType="solid">
          <bgColor rgb="FFFFC000"/>
        </patternFill>
      </fill>
    </dxf>
    <dxf>
      <fill>
        <patternFill patternType="solid">
          <bgColor rgb="FFFFFF00"/>
        </patternFill>
      </fill>
    </dxf>
    <dxf>
      <fill>
        <patternFill patternType="solid">
          <bgColor rgb="FF92D05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1303-D2DF-4712-8705-AAA3609C9B62}">
  <sheetPr codeName="Sheet1"/>
  <dimension ref="A1:F24"/>
  <sheetViews>
    <sheetView tabSelected="1" zoomScale="140" zoomScaleNormal="140" workbookViewId="0">
      <selection sqref="A1:E14"/>
    </sheetView>
  </sheetViews>
  <sheetFormatPr defaultRowHeight="14.6" x14ac:dyDescent="0.4"/>
  <cols>
    <col min="5" max="5" width="52" customWidth="1"/>
    <col min="9" max="9" width="51.53515625" customWidth="1"/>
  </cols>
  <sheetData>
    <row r="1" spans="1:6" ht="13.5" customHeight="1" x14ac:dyDescent="0.4">
      <c r="A1" s="197" t="s">
        <v>84</v>
      </c>
      <c r="B1" s="198"/>
      <c r="C1" s="198"/>
      <c r="D1" s="198"/>
      <c r="E1" s="199"/>
      <c r="F1" s="15"/>
    </row>
    <row r="2" spans="1:6" x14ac:dyDescent="0.4">
      <c r="A2" s="200"/>
      <c r="B2" s="201"/>
      <c r="C2" s="201"/>
      <c r="D2" s="201"/>
      <c r="E2" s="202"/>
      <c r="F2" s="15"/>
    </row>
    <row r="3" spans="1:6" x14ac:dyDescent="0.4">
      <c r="A3" s="200"/>
      <c r="B3" s="201"/>
      <c r="C3" s="201"/>
      <c r="D3" s="201"/>
      <c r="E3" s="202"/>
      <c r="F3" s="15"/>
    </row>
    <row r="4" spans="1:6" x14ac:dyDescent="0.4">
      <c r="A4" s="200"/>
      <c r="B4" s="201"/>
      <c r="C4" s="201"/>
      <c r="D4" s="201"/>
      <c r="E4" s="202"/>
      <c r="F4" s="15"/>
    </row>
    <row r="5" spans="1:6" x14ac:dyDescent="0.4">
      <c r="A5" s="200"/>
      <c r="B5" s="201"/>
      <c r="C5" s="201"/>
      <c r="D5" s="201"/>
      <c r="E5" s="202"/>
      <c r="F5" s="15"/>
    </row>
    <row r="6" spans="1:6" x14ac:dyDescent="0.4">
      <c r="A6" s="200"/>
      <c r="B6" s="201"/>
      <c r="C6" s="201"/>
      <c r="D6" s="201"/>
      <c r="E6" s="202"/>
      <c r="F6" s="15"/>
    </row>
    <row r="7" spans="1:6" x14ac:dyDescent="0.4">
      <c r="A7" s="200"/>
      <c r="B7" s="201"/>
      <c r="C7" s="201"/>
      <c r="D7" s="201"/>
      <c r="E7" s="202"/>
      <c r="F7" s="15"/>
    </row>
    <row r="8" spans="1:6" x14ac:dyDescent="0.4">
      <c r="A8" s="200"/>
      <c r="B8" s="201"/>
      <c r="C8" s="201"/>
      <c r="D8" s="201"/>
      <c r="E8" s="202"/>
      <c r="F8" s="15"/>
    </row>
    <row r="9" spans="1:6" x14ac:dyDescent="0.4">
      <c r="A9" s="200"/>
      <c r="B9" s="201"/>
      <c r="C9" s="201"/>
      <c r="D9" s="201"/>
      <c r="E9" s="202"/>
      <c r="F9" s="15"/>
    </row>
    <row r="10" spans="1:6" x14ac:dyDescent="0.4">
      <c r="A10" s="200"/>
      <c r="B10" s="201"/>
      <c r="C10" s="201"/>
      <c r="D10" s="201"/>
      <c r="E10" s="202"/>
      <c r="F10" s="15"/>
    </row>
    <row r="11" spans="1:6" x14ac:dyDescent="0.4">
      <c r="A11" s="200"/>
      <c r="B11" s="201"/>
      <c r="C11" s="201"/>
      <c r="D11" s="201"/>
      <c r="E11" s="202"/>
      <c r="F11" s="15"/>
    </row>
    <row r="12" spans="1:6" x14ac:dyDescent="0.4">
      <c r="A12" s="200"/>
      <c r="B12" s="201"/>
      <c r="C12" s="201"/>
      <c r="D12" s="201"/>
      <c r="E12" s="202"/>
      <c r="F12" s="15"/>
    </row>
    <row r="13" spans="1:6" x14ac:dyDescent="0.4">
      <c r="A13" s="200"/>
      <c r="B13" s="201"/>
      <c r="C13" s="201"/>
      <c r="D13" s="201"/>
      <c r="E13" s="202"/>
      <c r="F13" s="15"/>
    </row>
    <row r="14" spans="1:6" x14ac:dyDescent="0.4">
      <c r="A14" s="203"/>
      <c r="B14" s="204"/>
      <c r="C14" s="204"/>
      <c r="D14" s="204"/>
      <c r="E14" s="205"/>
      <c r="F14" s="15"/>
    </row>
    <row r="15" spans="1:6" x14ac:dyDescent="0.4">
      <c r="A15" s="37"/>
      <c r="B15" s="37"/>
      <c r="C15" s="37"/>
      <c r="D15" s="37"/>
      <c r="E15" s="37"/>
      <c r="F15" s="15"/>
    </row>
    <row r="16" spans="1:6" x14ac:dyDescent="0.4">
      <c r="A16" s="37"/>
      <c r="B16" s="37"/>
      <c r="C16" s="37"/>
      <c r="D16" s="37"/>
      <c r="E16" s="37"/>
      <c r="F16" s="15"/>
    </row>
    <row r="17" spans="1:6" x14ac:dyDescent="0.4">
      <c r="A17" s="37"/>
      <c r="B17" s="37"/>
      <c r="C17" s="37"/>
      <c r="D17" s="37"/>
      <c r="E17" s="37"/>
      <c r="F17" s="15"/>
    </row>
    <row r="18" spans="1:6" x14ac:dyDescent="0.4">
      <c r="A18" s="37"/>
      <c r="B18" s="37"/>
      <c r="C18" s="37"/>
      <c r="D18" s="37"/>
      <c r="E18" s="37"/>
      <c r="F18" s="15"/>
    </row>
    <row r="19" spans="1:6" x14ac:dyDescent="0.4">
      <c r="A19" s="37"/>
      <c r="B19" s="37"/>
      <c r="C19" s="37"/>
      <c r="D19" s="37"/>
      <c r="E19" s="37"/>
      <c r="F19" s="15"/>
    </row>
    <row r="20" spans="1:6" x14ac:dyDescent="0.4">
      <c r="A20" s="37"/>
      <c r="B20" s="37"/>
      <c r="C20" s="37"/>
      <c r="D20" s="37"/>
      <c r="E20" s="37"/>
      <c r="F20" s="15"/>
    </row>
    <row r="21" spans="1:6" x14ac:dyDescent="0.4">
      <c r="A21" s="37"/>
      <c r="B21" s="37"/>
      <c r="C21" s="37"/>
      <c r="D21" s="37"/>
      <c r="E21" s="37"/>
      <c r="F21" s="15"/>
    </row>
    <row r="22" spans="1:6" x14ac:dyDescent="0.4">
      <c r="A22" s="15"/>
      <c r="B22" s="15"/>
      <c r="C22" s="15"/>
      <c r="D22" s="15"/>
      <c r="E22" s="15"/>
      <c r="F22" s="15"/>
    </row>
    <row r="23" spans="1:6" x14ac:dyDescent="0.4">
      <c r="A23" s="15"/>
      <c r="B23" s="15"/>
      <c r="C23" s="15"/>
      <c r="D23" s="15"/>
      <c r="E23" s="15"/>
      <c r="F23" s="15"/>
    </row>
    <row r="24" spans="1:6" x14ac:dyDescent="0.4">
      <c r="A24" s="15"/>
      <c r="B24" s="15"/>
      <c r="C24" s="15"/>
      <c r="D24" s="15"/>
      <c r="E24" s="15"/>
      <c r="F24" s="15"/>
    </row>
  </sheetData>
  <sheetProtection algorithmName="SHA-512" hashValue="lAYnLy3vjcqFEgbEY7GQGd7dzAGdQkM75CNV3s9N0fUinM9Ky92KtXzJxpAxWl7OU2L4OjcITL92LiEJQUdw+Q==" saltValue="0ilVV7Av6QGBFZwl2dXohA==" spinCount="100000" sheet="1" objects="1" scenarios="1"/>
  <mergeCells count="1">
    <mergeCell ref="A1: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B6BB-85AB-4483-ACEF-721BC7CB817C}">
  <sheetPr codeName="Sheet2"/>
  <dimension ref="A1:L37"/>
  <sheetViews>
    <sheetView topLeftCell="A3" workbookViewId="0">
      <selection activeCell="F10" sqref="F10"/>
    </sheetView>
  </sheetViews>
  <sheetFormatPr defaultRowHeight="14.6" x14ac:dyDescent="0.4"/>
  <cols>
    <col min="1" max="1" width="16" customWidth="1"/>
    <col min="2" max="2" width="33.53515625" style="1" customWidth="1"/>
    <col min="3" max="3" width="12.4609375" customWidth="1"/>
    <col min="4" max="4" width="12.53515625" customWidth="1"/>
    <col min="5" max="5" width="11.69140625" customWidth="1"/>
    <col min="6" max="6" width="12.3046875" customWidth="1"/>
    <col min="7" max="7" width="10.69140625" customWidth="1"/>
    <col min="8" max="8" width="11.3046875" customWidth="1"/>
    <col min="9" max="9" width="12" customWidth="1"/>
    <col min="10" max="10" width="11.4609375" customWidth="1"/>
    <col min="11" max="11" width="10.69140625" customWidth="1"/>
    <col min="12" max="12" width="11.84375" customWidth="1"/>
  </cols>
  <sheetData>
    <row r="1" spans="1:12" ht="15" thickBot="1" x14ac:dyDescent="0.45">
      <c r="C1" s="209" t="s">
        <v>0</v>
      </c>
      <c r="D1" s="209"/>
      <c r="E1" s="209"/>
      <c r="F1" s="209"/>
      <c r="G1" s="209"/>
      <c r="H1" s="209"/>
      <c r="I1" s="209"/>
      <c r="J1" s="209"/>
      <c r="K1" s="209"/>
      <c r="L1" s="209"/>
    </row>
    <row r="2" spans="1:12" ht="30" customHeight="1" thickBot="1" x14ac:dyDescent="0.45">
      <c r="A2" s="31" t="s">
        <v>1</v>
      </c>
      <c r="B2" s="116" t="s">
        <v>2</v>
      </c>
      <c r="C2" s="68" t="s">
        <v>3</v>
      </c>
      <c r="D2" s="69" t="s">
        <v>4</v>
      </c>
      <c r="E2" s="69" t="s">
        <v>5</v>
      </c>
      <c r="F2" s="69" t="s">
        <v>6</v>
      </c>
      <c r="G2" s="69" t="s">
        <v>7</v>
      </c>
      <c r="H2" s="70" t="s">
        <v>8</v>
      </c>
      <c r="I2" s="68" t="s">
        <v>9</v>
      </c>
      <c r="J2" s="69" t="s">
        <v>10</v>
      </c>
      <c r="K2" s="69" t="s">
        <v>11</v>
      </c>
      <c r="L2" s="70" t="s">
        <v>12</v>
      </c>
    </row>
    <row r="3" spans="1:12" x14ac:dyDescent="0.4">
      <c r="A3" s="210" t="s">
        <v>13</v>
      </c>
      <c r="B3" s="74" t="s">
        <v>14</v>
      </c>
      <c r="C3" s="89"/>
      <c r="D3" s="89"/>
      <c r="E3" s="85"/>
      <c r="F3" s="85" t="s">
        <v>87</v>
      </c>
      <c r="G3" s="85"/>
      <c r="H3" s="85"/>
      <c r="I3" s="85"/>
      <c r="J3" s="85"/>
      <c r="K3" s="85"/>
      <c r="L3" s="85"/>
    </row>
    <row r="4" spans="1:12" x14ac:dyDescent="0.4">
      <c r="A4" s="211"/>
      <c r="B4" s="75" t="s">
        <v>15</v>
      </c>
      <c r="C4" s="118"/>
      <c r="D4" s="4"/>
      <c r="E4" s="4"/>
      <c r="F4" s="4" t="s">
        <v>87</v>
      </c>
      <c r="G4" s="4"/>
      <c r="H4" s="4"/>
      <c r="I4" s="4"/>
      <c r="J4" s="4"/>
      <c r="K4" s="4"/>
      <c r="L4" s="4"/>
    </row>
    <row r="5" spans="1:12" x14ac:dyDescent="0.4">
      <c r="A5" s="211"/>
      <c r="B5" s="75" t="s">
        <v>16</v>
      </c>
      <c r="C5" s="89"/>
      <c r="D5" s="85"/>
      <c r="E5" s="85"/>
      <c r="F5" s="85"/>
      <c r="G5" s="85" t="s">
        <v>87</v>
      </c>
      <c r="H5" s="85"/>
      <c r="I5" s="85"/>
      <c r="J5" s="85"/>
      <c r="K5" s="85"/>
      <c r="L5" s="85"/>
    </row>
    <row r="6" spans="1:12" x14ac:dyDescent="0.4">
      <c r="A6" s="211"/>
      <c r="B6" s="75" t="s">
        <v>17</v>
      </c>
      <c r="C6" s="118"/>
      <c r="D6" s="4"/>
      <c r="E6" s="4"/>
      <c r="F6" s="4" t="s">
        <v>87</v>
      </c>
      <c r="G6" s="4"/>
      <c r="H6" s="4"/>
      <c r="I6" s="4"/>
      <c r="J6" s="4"/>
      <c r="K6" s="4"/>
      <c r="L6" s="4"/>
    </row>
    <row r="7" spans="1:12" ht="15" thickBot="1" x14ac:dyDescent="0.45">
      <c r="A7" s="211"/>
      <c r="B7" s="76" t="s">
        <v>18</v>
      </c>
      <c r="C7" s="89"/>
      <c r="D7" s="85"/>
      <c r="E7" s="85"/>
      <c r="F7" s="85" t="s">
        <v>87</v>
      </c>
      <c r="G7" s="85"/>
      <c r="H7" s="85"/>
      <c r="I7" s="85"/>
      <c r="J7" s="85"/>
      <c r="K7" s="85"/>
      <c r="L7" s="85"/>
    </row>
    <row r="8" spans="1:12" x14ac:dyDescent="0.4">
      <c r="A8" s="212" t="s">
        <v>19</v>
      </c>
      <c r="B8" s="77" t="s">
        <v>20</v>
      </c>
      <c r="C8" s="6"/>
      <c r="D8" s="6"/>
      <c r="E8" s="6"/>
      <c r="F8" s="6"/>
      <c r="G8" s="6"/>
      <c r="H8" s="6"/>
      <c r="I8" s="6"/>
      <c r="J8" s="6"/>
      <c r="K8" s="6"/>
      <c r="L8" s="6"/>
    </row>
    <row r="9" spans="1:12" x14ac:dyDescent="0.4">
      <c r="A9" s="213"/>
      <c r="B9" s="75" t="s">
        <v>21</v>
      </c>
      <c r="C9" s="90"/>
      <c r="D9" s="90"/>
      <c r="E9" s="90"/>
      <c r="F9" s="90"/>
      <c r="G9" s="90"/>
      <c r="H9" s="90"/>
      <c r="I9" s="90"/>
      <c r="J9" s="90"/>
      <c r="K9" s="90"/>
      <c r="L9" s="90"/>
    </row>
    <row r="10" spans="1:12" ht="15" thickBot="1" x14ac:dyDescent="0.45">
      <c r="A10" s="214"/>
      <c r="B10" s="76" t="s">
        <v>22</v>
      </c>
      <c r="C10" s="6"/>
      <c r="D10" s="4"/>
      <c r="E10" s="4"/>
      <c r="F10" s="4"/>
      <c r="G10" s="4"/>
      <c r="H10" s="4"/>
      <c r="I10" s="4"/>
      <c r="J10" s="4"/>
      <c r="K10" s="4"/>
      <c r="L10" s="4"/>
    </row>
    <row r="11" spans="1:12" x14ac:dyDescent="0.4">
      <c r="A11" s="210" t="s">
        <v>23</v>
      </c>
      <c r="B11" s="77" t="s">
        <v>24</v>
      </c>
      <c r="C11" s="89"/>
      <c r="D11" s="85"/>
      <c r="E11" s="85"/>
      <c r="F11" s="85"/>
      <c r="G11" s="85"/>
      <c r="H11" s="85"/>
      <c r="I11" s="85"/>
      <c r="J11" s="85"/>
      <c r="K11" s="85"/>
      <c r="L11" s="85"/>
    </row>
    <row r="12" spans="1:12" x14ac:dyDescent="0.4">
      <c r="A12" s="211"/>
      <c r="B12" s="75" t="s">
        <v>25</v>
      </c>
      <c r="C12" s="6"/>
      <c r="D12" s="4"/>
      <c r="E12" s="4"/>
      <c r="F12" s="4"/>
      <c r="G12" s="4"/>
      <c r="H12" s="4"/>
      <c r="I12" s="4"/>
      <c r="J12" s="4"/>
      <c r="K12" s="4"/>
      <c r="L12" s="4"/>
    </row>
    <row r="13" spans="1:12" x14ac:dyDescent="0.4">
      <c r="A13" s="211"/>
      <c r="B13" s="75" t="s">
        <v>26</v>
      </c>
      <c r="C13" s="89"/>
      <c r="D13" s="85"/>
      <c r="E13" s="85"/>
      <c r="F13" s="85"/>
      <c r="G13" s="85"/>
      <c r="H13" s="85"/>
      <c r="I13" s="85"/>
      <c r="J13" s="85"/>
      <c r="K13" s="85"/>
      <c r="L13" s="85"/>
    </row>
    <row r="14" spans="1:12" ht="29.15" x14ac:dyDescent="0.4">
      <c r="A14" s="211"/>
      <c r="B14" s="75" t="s">
        <v>27</v>
      </c>
      <c r="C14" s="6"/>
      <c r="D14" s="4"/>
      <c r="E14" s="4"/>
      <c r="F14" s="4"/>
      <c r="G14" s="4"/>
      <c r="H14" s="4"/>
      <c r="I14" s="4"/>
      <c r="J14" s="4"/>
      <c r="K14" s="4"/>
      <c r="L14" s="4"/>
    </row>
    <row r="15" spans="1:12" ht="29.15" x14ac:dyDescent="0.4">
      <c r="A15" s="211"/>
      <c r="B15" s="75" t="s">
        <v>28</v>
      </c>
      <c r="C15" s="89"/>
      <c r="D15" s="85"/>
      <c r="E15" s="85"/>
      <c r="F15" s="85"/>
      <c r="G15" s="85"/>
      <c r="H15" s="85"/>
      <c r="I15" s="85"/>
      <c r="J15" s="85"/>
      <c r="K15" s="85"/>
      <c r="L15" s="85"/>
    </row>
    <row r="16" spans="1:12" ht="29.6" thickBot="1" x14ac:dyDescent="0.45">
      <c r="A16" s="211"/>
      <c r="B16" s="76" t="s">
        <v>29</v>
      </c>
      <c r="C16" s="6"/>
      <c r="D16" s="4"/>
      <c r="E16" s="4"/>
      <c r="F16" s="4"/>
      <c r="G16" s="4"/>
      <c r="H16" s="4"/>
      <c r="I16" s="4"/>
      <c r="J16" s="4"/>
      <c r="K16" s="4"/>
      <c r="L16" s="4"/>
    </row>
    <row r="17" spans="1:12" x14ac:dyDescent="0.4">
      <c r="A17" s="206" t="s">
        <v>30</v>
      </c>
      <c r="B17" s="74" t="s">
        <v>31</v>
      </c>
      <c r="C17" s="90"/>
      <c r="D17" s="86"/>
      <c r="E17" s="86"/>
      <c r="F17" s="86"/>
      <c r="G17" s="86"/>
      <c r="H17" s="86"/>
      <c r="I17" s="86"/>
      <c r="J17" s="86"/>
      <c r="K17" s="86"/>
      <c r="L17" s="86"/>
    </row>
    <row r="18" spans="1:12" x14ac:dyDescent="0.4">
      <c r="A18" s="207"/>
      <c r="B18" s="75" t="s">
        <v>32</v>
      </c>
      <c r="C18" s="6"/>
      <c r="D18" s="4"/>
      <c r="E18" s="4"/>
      <c r="F18" s="4"/>
      <c r="G18" s="4"/>
      <c r="H18" s="4"/>
      <c r="I18" s="4"/>
      <c r="J18" s="4"/>
      <c r="K18" s="4"/>
      <c r="L18" s="4"/>
    </row>
    <row r="19" spans="1:12" x14ac:dyDescent="0.4">
      <c r="A19" s="207"/>
      <c r="B19" s="75" t="s">
        <v>33</v>
      </c>
      <c r="C19" s="90"/>
      <c r="D19" s="86"/>
      <c r="E19" s="86"/>
      <c r="F19" s="86"/>
      <c r="G19" s="86"/>
      <c r="H19" s="86"/>
      <c r="I19" s="86"/>
      <c r="J19" s="86"/>
      <c r="K19" s="86"/>
      <c r="L19" s="86"/>
    </row>
    <row r="20" spans="1:12" x14ac:dyDescent="0.4">
      <c r="A20" s="207"/>
      <c r="B20" s="75" t="s">
        <v>34</v>
      </c>
      <c r="C20" s="6"/>
      <c r="D20" s="4"/>
      <c r="E20" s="4"/>
      <c r="F20" s="4"/>
      <c r="G20" s="4"/>
      <c r="H20" s="4"/>
      <c r="I20" s="4"/>
      <c r="J20" s="4"/>
      <c r="K20" s="4"/>
      <c r="L20" s="4"/>
    </row>
    <row r="21" spans="1:12" x14ac:dyDescent="0.4">
      <c r="A21" s="207"/>
      <c r="B21" s="75" t="s">
        <v>35</v>
      </c>
      <c r="C21" s="90"/>
      <c r="D21" s="86"/>
      <c r="E21" s="86"/>
      <c r="F21" s="86"/>
      <c r="G21" s="86"/>
      <c r="H21" s="86"/>
      <c r="I21" s="86"/>
      <c r="J21" s="86"/>
      <c r="K21" s="86"/>
      <c r="L21" s="86"/>
    </row>
    <row r="22" spans="1:12" x14ac:dyDescent="0.4">
      <c r="A22" s="207"/>
      <c r="B22" s="75" t="s">
        <v>36</v>
      </c>
      <c r="C22" s="6"/>
      <c r="D22" s="4"/>
      <c r="E22" s="4"/>
      <c r="F22" s="4"/>
      <c r="G22" s="4"/>
      <c r="H22" s="4"/>
      <c r="I22" s="4"/>
      <c r="J22" s="4"/>
      <c r="K22" s="4"/>
      <c r="L22" s="4"/>
    </row>
    <row r="23" spans="1:12" x14ac:dyDescent="0.4">
      <c r="A23" s="207"/>
      <c r="B23" s="75" t="s">
        <v>37</v>
      </c>
      <c r="C23" s="90"/>
      <c r="D23" s="86"/>
      <c r="E23" s="86"/>
      <c r="F23" s="86"/>
      <c r="G23" s="86"/>
      <c r="H23" s="86"/>
      <c r="I23" s="86"/>
      <c r="J23" s="86"/>
      <c r="K23" s="86"/>
      <c r="L23" s="86"/>
    </row>
    <row r="24" spans="1:12" ht="29.15" x14ac:dyDescent="0.4">
      <c r="A24" s="207"/>
      <c r="B24" s="75" t="s">
        <v>38</v>
      </c>
      <c r="C24" s="6"/>
      <c r="D24" s="4"/>
      <c r="E24" s="4"/>
      <c r="F24" s="4"/>
      <c r="G24" s="4"/>
      <c r="H24" s="4"/>
      <c r="I24" s="4"/>
      <c r="J24" s="4"/>
      <c r="K24" s="4"/>
      <c r="L24" s="4"/>
    </row>
    <row r="25" spans="1:12" x14ac:dyDescent="0.4">
      <c r="A25" s="207"/>
      <c r="B25" s="75" t="s">
        <v>39</v>
      </c>
      <c r="C25" s="90"/>
      <c r="D25" s="86"/>
      <c r="E25" s="86"/>
      <c r="F25" s="86"/>
      <c r="G25" s="86"/>
      <c r="H25" s="86"/>
      <c r="I25" s="86"/>
      <c r="J25" s="86"/>
      <c r="K25" s="86"/>
      <c r="L25" s="86"/>
    </row>
    <row r="26" spans="1:12" ht="15" thickBot="1" x14ac:dyDescent="0.45">
      <c r="A26" s="208"/>
      <c r="B26" s="80" t="s">
        <v>40</v>
      </c>
      <c r="C26" s="6"/>
      <c r="D26" s="4"/>
      <c r="E26" s="4"/>
      <c r="F26" s="4"/>
      <c r="G26" s="4"/>
      <c r="H26" s="4"/>
      <c r="I26" s="4"/>
      <c r="J26" s="4"/>
      <c r="K26" s="4"/>
      <c r="L26" s="4"/>
    </row>
    <row r="27" spans="1:12" ht="62.4" customHeight="1" thickBot="1" x14ac:dyDescent="0.45">
      <c r="A27" s="81" t="s">
        <v>41</v>
      </c>
      <c r="B27" s="79" t="s">
        <v>42</v>
      </c>
      <c r="C27" s="91"/>
      <c r="D27" s="87"/>
      <c r="E27" s="87"/>
      <c r="F27" s="87"/>
      <c r="G27" s="87"/>
      <c r="H27" s="87"/>
      <c r="I27" s="87"/>
      <c r="J27" s="87"/>
      <c r="K27" s="87"/>
      <c r="L27" s="87"/>
    </row>
    <row r="28" spans="1:12" x14ac:dyDescent="0.4">
      <c r="A28" s="206" t="s">
        <v>43</v>
      </c>
      <c r="B28" s="83" t="s">
        <v>44</v>
      </c>
      <c r="C28" s="6"/>
      <c r="D28" s="6"/>
      <c r="E28" s="6"/>
      <c r="F28" s="6"/>
      <c r="G28" s="6"/>
      <c r="H28" s="6"/>
      <c r="I28" s="6"/>
      <c r="J28" s="6"/>
      <c r="K28" s="6"/>
      <c r="L28" s="6"/>
    </row>
    <row r="29" spans="1:12" ht="29.15" x14ac:dyDescent="0.4">
      <c r="A29" s="207"/>
      <c r="B29" s="75" t="s">
        <v>45</v>
      </c>
      <c r="C29" s="90"/>
      <c r="D29" s="90"/>
      <c r="E29" s="90"/>
      <c r="F29" s="90"/>
      <c r="G29" s="90"/>
      <c r="H29" s="90"/>
      <c r="I29" s="90"/>
      <c r="J29" s="90"/>
      <c r="K29" s="90"/>
      <c r="L29" s="90"/>
    </row>
    <row r="30" spans="1:12" ht="29.15" x14ac:dyDescent="0.4">
      <c r="A30" s="207"/>
      <c r="B30" s="75" t="s">
        <v>46</v>
      </c>
      <c r="C30" s="6"/>
      <c r="D30" s="6"/>
      <c r="E30" s="6"/>
      <c r="F30" s="6"/>
      <c r="G30" s="6"/>
      <c r="H30" s="6"/>
      <c r="I30" s="6"/>
      <c r="J30" s="6"/>
      <c r="K30" s="6"/>
      <c r="L30" s="6"/>
    </row>
    <row r="31" spans="1:12" x14ac:dyDescent="0.4">
      <c r="A31" s="207"/>
      <c r="B31" s="75" t="s">
        <v>47</v>
      </c>
      <c r="C31" s="90"/>
      <c r="D31" s="90"/>
      <c r="E31" s="90"/>
      <c r="F31" s="90"/>
      <c r="G31" s="90"/>
      <c r="H31" s="90"/>
      <c r="I31" s="90"/>
      <c r="J31" s="90"/>
      <c r="K31" s="90"/>
      <c r="L31" s="90"/>
    </row>
    <row r="32" spans="1:12" x14ac:dyDescent="0.4">
      <c r="A32" s="207"/>
      <c r="B32" s="75" t="s">
        <v>48</v>
      </c>
      <c r="C32" s="6"/>
      <c r="D32" s="6"/>
      <c r="E32" s="6"/>
      <c r="F32" s="6"/>
      <c r="G32" s="6"/>
      <c r="H32" s="6"/>
      <c r="I32" s="6"/>
      <c r="J32" s="6"/>
      <c r="K32" s="6"/>
      <c r="L32" s="6"/>
    </row>
    <row r="33" spans="1:12" x14ac:dyDescent="0.4">
      <c r="A33" s="207"/>
      <c r="B33" s="75" t="s">
        <v>49</v>
      </c>
      <c r="C33" s="90"/>
      <c r="D33" s="90"/>
      <c r="E33" s="90"/>
      <c r="F33" s="90"/>
      <c r="G33" s="90"/>
      <c r="H33" s="90"/>
      <c r="I33" s="90"/>
      <c r="J33" s="90"/>
      <c r="K33" s="90"/>
      <c r="L33" s="90"/>
    </row>
    <row r="34" spans="1:12" x14ac:dyDescent="0.4">
      <c r="A34" s="207"/>
      <c r="B34" s="75" t="s">
        <v>50</v>
      </c>
      <c r="C34" s="6"/>
      <c r="D34" s="6"/>
      <c r="E34" s="6"/>
      <c r="F34" s="6"/>
      <c r="G34" s="6"/>
      <c r="H34" s="6"/>
      <c r="I34" s="6"/>
      <c r="J34" s="6"/>
      <c r="K34" s="6"/>
      <c r="L34" s="6"/>
    </row>
    <row r="35" spans="1:12" ht="15" thickBot="1" x14ac:dyDescent="0.45">
      <c r="A35" s="208"/>
      <c r="B35" s="78" t="s">
        <v>51</v>
      </c>
      <c r="C35" s="90"/>
      <c r="D35" s="90"/>
      <c r="E35" s="90"/>
      <c r="F35" s="90"/>
      <c r="G35" s="90"/>
      <c r="H35" s="90"/>
      <c r="I35" s="90"/>
      <c r="J35" s="90"/>
      <c r="K35" s="90"/>
      <c r="L35" s="90"/>
    </row>
    <row r="36" spans="1:12" ht="15" thickBot="1" x14ac:dyDescent="0.45">
      <c r="A36" s="88" t="s">
        <v>52</v>
      </c>
      <c r="B36" s="82" t="s">
        <v>53</v>
      </c>
      <c r="C36" s="92"/>
      <c r="D36" s="92"/>
      <c r="E36" s="92"/>
      <c r="F36" s="92"/>
      <c r="G36" s="92"/>
      <c r="H36" s="92"/>
      <c r="I36" s="92"/>
      <c r="J36" s="92"/>
      <c r="K36" s="92"/>
      <c r="L36" s="92"/>
    </row>
    <row r="37" spans="1:12" ht="29.6" thickBot="1" x14ac:dyDescent="0.45">
      <c r="A37" s="88" t="s">
        <v>54</v>
      </c>
      <c r="B37" s="79" t="s">
        <v>55</v>
      </c>
      <c r="C37" s="93"/>
      <c r="D37" s="93"/>
      <c r="E37" s="93"/>
      <c r="F37" s="93"/>
      <c r="G37" s="93"/>
      <c r="H37" s="93"/>
      <c r="I37" s="93"/>
      <c r="J37" s="93"/>
      <c r="K37" s="93"/>
      <c r="L37" s="93"/>
    </row>
  </sheetData>
  <sheetProtection algorithmName="SHA-512" hashValue="IzNoPsePX6LdxoWc6rJ9GjcolOm68BTCmfJZX3cnRCZCxE/qDSvm1yKqJPX8dmfrIhI1JJtz9usogNE3Ex3zJQ==" saltValue="B7uhTmCKysPnuTwFVlsqdw==" spinCount="100000" sheet="1" objects="1" scenarios="1"/>
  <protectedRanges>
    <protectedRange sqref="C2:L37" name="Range1"/>
  </protectedRanges>
  <mergeCells count="6">
    <mergeCell ref="A28:A35"/>
    <mergeCell ref="C1:L1"/>
    <mergeCell ref="A3:A7"/>
    <mergeCell ref="A8:A10"/>
    <mergeCell ref="A11:A16"/>
    <mergeCell ref="A17:A26"/>
  </mergeCells>
  <dataValidations count="1">
    <dataValidation type="list" allowBlank="1" showInputMessage="1" showErrorMessage="1" sqref="C3:L37" xr:uid="{CCF1291D-ADC5-4202-99C3-2A0A33F7F565}">
      <formula1>"X,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411F-96F7-47D5-A189-E7792D91AA15}">
  <sheetPr codeName="Sheet3"/>
  <dimension ref="A1:U42"/>
  <sheetViews>
    <sheetView topLeftCell="F20" zoomScale="150" zoomScaleNormal="150" workbookViewId="0">
      <selection activeCell="G2" sqref="G2:Q30"/>
    </sheetView>
  </sheetViews>
  <sheetFormatPr defaultRowHeight="14.6" x14ac:dyDescent="0.4"/>
  <cols>
    <col min="5" max="5" width="30.84375" customWidth="1"/>
    <col min="6" max="6" width="59.69140625" customWidth="1"/>
    <col min="16" max="16" width="6.84375" customWidth="1"/>
    <col min="17" max="17" width="7.53515625" hidden="1" customWidth="1"/>
    <col min="21" max="21" width="53.69140625" customWidth="1"/>
  </cols>
  <sheetData>
    <row r="1" spans="1:17" ht="23.25" customHeight="1" x14ac:dyDescent="0.4">
      <c r="A1" s="218" t="s">
        <v>56</v>
      </c>
      <c r="B1" s="218"/>
      <c r="C1" s="218"/>
      <c r="D1" s="218"/>
      <c r="E1" s="218"/>
      <c r="F1" s="218"/>
      <c r="G1" s="217" t="s">
        <v>57</v>
      </c>
      <c r="H1" s="217"/>
      <c r="I1" s="217"/>
      <c r="J1" s="217"/>
      <c r="K1" s="217"/>
      <c r="L1" s="217"/>
      <c r="M1" s="217"/>
      <c r="N1" s="217"/>
      <c r="O1" s="217"/>
      <c r="P1" s="217"/>
      <c r="Q1" s="217"/>
    </row>
    <row r="2" spans="1:17" ht="15" customHeight="1" x14ac:dyDescent="0.4">
      <c r="A2" s="215" t="s">
        <v>83</v>
      </c>
      <c r="B2" s="215"/>
      <c r="C2" s="215"/>
      <c r="D2" s="215"/>
      <c r="E2" s="215"/>
      <c r="F2" s="219" t="s">
        <v>85</v>
      </c>
      <c r="G2" s="216" t="s">
        <v>86</v>
      </c>
      <c r="H2" s="216"/>
      <c r="I2" s="216"/>
      <c r="J2" s="216"/>
      <c r="K2" s="216"/>
      <c r="L2" s="216"/>
      <c r="M2" s="216"/>
      <c r="N2" s="216"/>
      <c r="O2" s="216"/>
      <c r="P2" s="216"/>
      <c r="Q2" s="216"/>
    </row>
    <row r="3" spans="1:17" ht="15" customHeight="1" x14ac:dyDescent="0.4">
      <c r="A3" s="215"/>
      <c r="B3" s="215"/>
      <c r="C3" s="215"/>
      <c r="D3" s="215"/>
      <c r="E3" s="215"/>
      <c r="F3" s="219"/>
      <c r="G3" s="216"/>
      <c r="H3" s="216"/>
      <c r="I3" s="216"/>
      <c r="J3" s="216"/>
      <c r="K3" s="216"/>
      <c r="L3" s="216"/>
      <c r="M3" s="216"/>
      <c r="N3" s="216"/>
      <c r="O3" s="216"/>
      <c r="P3" s="216"/>
      <c r="Q3" s="216"/>
    </row>
    <row r="4" spans="1:17" ht="15" customHeight="1" x14ac:dyDescent="0.4">
      <c r="A4" s="215"/>
      <c r="B4" s="215"/>
      <c r="C4" s="215"/>
      <c r="D4" s="215"/>
      <c r="E4" s="215"/>
      <c r="F4" s="219"/>
      <c r="G4" s="216"/>
      <c r="H4" s="216"/>
      <c r="I4" s="216"/>
      <c r="J4" s="216"/>
      <c r="K4" s="216"/>
      <c r="L4" s="216"/>
      <c r="M4" s="216"/>
      <c r="N4" s="216"/>
      <c r="O4" s="216"/>
      <c r="P4" s="216"/>
      <c r="Q4" s="216"/>
    </row>
    <row r="5" spans="1:17" ht="15" customHeight="1" x14ac:dyDescent="0.4">
      <c r="A5" s="215"/>
      <c r="B5" s="215"/>
      <c r="C5" s="215"/>
      <c r="D5" s="215"/>
      <c r="E5" s="215"/>
      <c r="F5" s="219"/>
      <c r="G5" s="216"/>
      <c r="H5" s="216"/>
      <c r="I5" s="216"/>
      <c r="J5" s="216"/>
      <c r="K5" s="216"/>
      <c r="L5" s="216"/>
      <c r="M5" s="216"/>
      <c r="N5" s="216"/>
      <c r="O5" s="216"/>
      <c r="P5" s="216"/>
      <c r="Q5" s="216"/>
    </row>
    <row r="6" spans="1:17" ht="15" customHeight="1" x14ac:dyDescent="0.4">
      <c r="A6" s="215"/>
      <c r="B6" s="215"/>
      <c r="C6" s="215"/>
      <c r="D6" s="215"/>
      <c r="E6" s="215"/>
      <c r="F6" s="219"/>
      <c r="G6" s="216"/>
      <c r="H6" s="216"/>
      <c r="I6" s="216"/>
      <c r="J6" s="216"/>
      <c r="K6" s="216"/>
      <c r="L6" s="216"/>
      <c r="M6" s="216"/>
      <c r="N6" s="216"/>
      <c r="O6" s="216"/>
      <c r="P6" s="216"/>
      <c r="Q6" s="216"/>
    </row>
    <row r="7" spans="1:17" ht="15" customHeight="1" x14ac:dyDescent="0.4">
      <c r="A7" s="215"/>
      <c r="B7" s="215"/>
      <c r="C7" s="215"/>
      <c r="D7" s="215"/>
      <c r="E7" s="215"/>
      <c r="F7" s="219"/>
      <c r="G7" s="216"/>
      <c r="H7" s="216"/>
      <c r="I7" s="216"/>
      <c r="J7" s="216"/>
      <c r="K7" s="216"/>
      <c r="L7" s="216"/>
      <c r="M7" s="216"/>
      <c r="N7" s="216"/>
      <c r="O7" s="216"/>
      <c r="P7" s="216"/>
      <c r="Q7" s="216"/>
    </row>
    <row r="8" spans="1:17" ht="15" customHeight="1" x14ac:dyDescent="0.4">
      <c r="A8" s="215"/>
      <c r="B8" s="215"/>
      <c r="C8" s="215"/>
      <c r="D8" s="215"/>
      <c r="E8" s="215"/>
      <c r="F8" s="219"/>
      <c r="G8" s="216"/>
      <c r="H8" s="216"/>
      <c r="I8" s="216"/>
      <c r="J8" s="216"/>
      <c r="K8" s="216"/>
      <c r="L8" s="216"/>
      <c r="M8" s="216"/>
      <c r="N8" s="216"/>
      <c r="O8" s="216"/>
      <c r="P8" s="216"/>
      <c r="Q8" s="216"/>
    </row>
    <row r="9" spans="1:17" ht="15" customHeight="1" x14ac:dyDescent="0.4">
      <c r="A9" s="215"/>
      <c r="B9" s="215"/>
      <c r="C9" s="215"/>
      <c r="D9" s="215"/>
      <c r="E9" s="215"/>
      <c r="F9" s="219"/>
      <c r="G9" s="216"/>
      <c r="H9" s="216"/>
      <c r="I9" s="216"/>
      <c r="J9" s="216"/>
      <c r="K9" s="216"/>
      <c r="L9" s="216"/>
      <c r="M9" s="216"/>
      <c r="N9" s="216"/>
      <c r="O9" s="216"/>
      <c r="P9" s="216"/>
      <c r="Q9" s="216"/>
    </row>
    <row r="10" spans="1:17" ht="15" customHeight="1" x14ac:dyDescent="0.4">
      <c r="A10" s="215"/>
      <c r="B10" s="215"/>
      <c r="C10" s="215"/>
      <c r="D10" s="215"/>
      <c r="E10" s="215"/>
      <c r="F10" s="219"/>
      <c r="G10" s="216"/>
      <c r="H10" s="216"/>
      <c r="I10" s="216"/>
      <c r="J10" s="216"/>
      <c r="K10" s="216"/>
      <c r="L10" s="216"/>
      <c r="M10" s="216"/>
      <c r="N10" s="216"/>
      <c r="O10" s="216"/>
      <c r="P10" s="216"/>
      <c r="Q10" s="216"/>
    </row>
    <row r="11" spans="1:17" ht="15" customHeight="1" x14ac:dyDescent="0.4">
      <c r="A11" s="215"/>
      <c r="B11" s="215"/>
      <c r="C11" s="215"/>
      <c r="D11" s="215"/>
      <c r="E11" s="215"/>
      <c r="F11" s="219"/>
      <c r="G11" s="216"/>
      <c r="H11" s="216"/>
      <c r="I11" s="216"/>
      <c r="J11" s="216"/>
      <c r="K11" s="216"/>
      <c r="L11" s="216"/>
      <c r="M11" s="216"/>
      <c r="N11" s="216"/>
      <c r="O11" s="216"/>
      <c r="P11" s="216"/>
      <c r="Q11" s="216"/>
    </row>
    <row r="12" spans="1:17" ht="15" customHeight="1" x14ac:dyDescent="0.4">
      <c r="A12" s="215"/>
      <c r="B12" s="215"/>
      <c r="C12" s="215"/>
      <c r="D12" s="215"/>
      <c r="E12" s="215"/>
      <c r="F12" s="219"/>
      <c r="G12" s="216"/>
      <c r="H12" s="216"/>
      <c r="I12" s="216"/>
      <c r="J12" s="216"/>
      <c r="K12" s="216"/>
      <c r="L12" s="216"/>
      <c r="M12" s="216"/>
      <c r="N12" s="216"/>
      <c r="O12" s="216"/>
      <c r="P12" s="216"/>
      <c r="Q12" s="216"/>
    </row>
    <row r="13" spans="1:17" ht="15" customHeight="1" x14ac:dyDescent="0.4">
      <c r="A13" s="215"/>
      <c r="B13" s="215"/>
      <c r="C13" s="215"/>
      <c r="D13" s="215"/>
      <c r="E13" s="215"/>
      <c r="F13" s="219"/>
      <c r="G13" s="216"/>
      <c r="H13" s="216"/>
      <c r="I13" s="216"/>
      <c r="J13" s="216"/>
      <c r="K13" s="216"/>
      <c r="L13" s="216"/>
      <c r="M13" s="216"/>
      <c r="N13" s="216"/>
      <c r="O13" s="216"/>
      <c r="P13" s="216"/>
      <c r="Q13" s="216"/>
    </row>
    <row r="14" spans="1:17" ht="15" customHeight="1" x14ac:dyDescent="0.4">
      <c r="A14" s="215"/>
      <c r="B14" s="215"/>
      <c r="C14" s="215"/>
      <c r="D14" s="215"/>
      <c r="E14" s="215"/>
      <c r="F14" s="219"/>
      <c r="G14" s="216"/>
      <c r="H14" s="216"/>
      <c r="I14" s="216"/>
      <c r="J14" s="216"/>
      <c r="K14" s="216"/>
      <c r="L14" s="216"/>
      <c r="M14" s="216"/>
      <c r="N14" s="216"/>
      <c r="O14" s="216"/>
      <c r="P14" s="216"/>
      <c r="Q14" s="216"/>
    </row>
    <row r="15" spans="1:17" ht="15" customHeight="1" x14ac:dyDescent="0.4">
      <c r="A15" s="215"/>
      <c r="B15" s="215"/>
      <c r="C15" s="215"/>
      <c r="D15" s="215"/>
      <c r="E15" s="215"/>
      <c r="F15" s="219"/>
      <c r="G15" s="216"/>
      <c r="H15" s="216"/>
      <c r="I15" s="216"/>
      <c r="J15" s="216"/>
      <c r="K15" s="216"/>
      <c r="L15" s="216"/>
      <c r="M15" s="216"/>
      <c r="N15" s="216"/>
      <c r="O15" s="216"/>
      <c r="P15" s="216"/>
      <c r="Q15" s="216"/>
    </row>
    <row r="16" spans="1:17" ht="15" customHeight="1" x14ac:dyDescent="0.4">
      <c r="A16" s="215"/>
      <c r="B16" s="215"/>
      <c r="C16" s="215"/>
      <c r="D16" s="215"/>
      <c r="E16" s="215"/>
      <c r="F16" s="219"/>
      <c r="G16" s="216"/>
      <c r="H16" s="216"/>
      <c r="I16" s="216"/>
      <c r="J16" s="216"/>
      <c r="K16" s="216"/>
      <c r="L16" s="216"/>
      <c r="M16" s="216"/>
      <c r="N16" s="216"/>
      <c r="O16" s="216"/>
      <c r="P16" s="216"/>
      <c r="Q16" s="216"/>
    </row>
    <row r="17" spans="1:21" ht="15" customHeight="1" x14ac:dyDescent="0.4">
      <c r="A17" s="215"/>
      <c r="B17" s="215"/>
      <c r="C17" s="215"/>
      <c r="D17" s="215"/>
      <c r="E17" s="215"/>
      <c r="F17" s="219"/>
      <c r="G17" s="216"/>
      <c r="H17" s="216"/>
      <c r="I17" s="216"/>
      <c r="J17" s="216"/>
      <c r="K17" s="216"/>
      <c r="L17" s="216"/>
      <c r="M17" s="216"/>
      <c r="N17" s="216"/>
      <c r="O17" s="216"/>
      <c r="P17" s="216"/>
      <c r="Q17" s="216"/>
    </row>
    <row r="18" spans="1:21" ht="15" customHeight="1" x14ac:dyDescent="0.4">
      <c r="A18" s="215"/>
      <c r="B18" s="215"/>
      <c r="C18" s="215"/>
      <c r="D18" s="215"/>
      <c r="E18" s="215"/>
      <c r="F18" s="219"/>
      <c r="G18" s="216"/>
      <c r="H18" s="216"/>
      <c r="I18" s="216"/>
      <c r="J18" s="216"/>
      <c r="K18" s="216"/>
      <c r="L18" s="216"/>
      <c r="M18" s="216"/>
      <c r="N18" s="216"/>
      <c r="O18" s="216"/>
      <c r="P18" s="216"/>
      <c r="Q18" s="216"/>
    </row>
    <row r="19" spans="1:21" ht="15" customHeight="1" x14ac:dyDescent="0.4">
      <c r="A19" s="215"/>
      <c r="B19" s="215"/>
      <c r="C19" s="215"/>
      <c r="D19" s="215"/>
      <c r="E19" s="215"/>
      <c r="F19" s="219"/>
      <c r="G19" s="216"/>
      <c r="H19" s="216"/>
      <c r="I19" s="216"/>
      <c r="J19" s="216"/>
      <c r="K19" s="216"/>
      <c r="L19" s="216"/>
      <c r="M19" s="216"/>
      <c r="N19" s="216"/>
      <c r="O19" s="216"/>
      <c r="P19" s="216"/>
      <c r="Q19" s="216"/>
    </row>
    <row r="20" spans="1:21" ht="15" customHeight="1" x14ac:dyDescent="0.4">
      <c r="A20" s="215"/>
      <c r="B20" s="215"/>
      <c r="C20" s="215"/>
      <c r="D20" s="215"/>
      <c r="E20" s="215"/>
      <c r="F20" s="219"/>
      <c r="G20" s="216"/>
      <c r="H20" s="216"/>
      <c r="I20" s="216"/>
      <c r="J20" s="216"/>
      <c r="K20" s="216"/>
      <c r="L20" s="216"/>
      <c r="M20" s="216"/>
      <c r="N20" s="216"/>
      <c r="O20" s="216"/>
      <c r="P20" s="216"/>
      <c r="Q20" s="216"/>
    </row>
    <row r="21" spans="1:21" ht="15" customHeight="1" x14ac:dyDescent="0.4">
      <c r="A21" s="215"/>
      <c r="B21" s="215"/>
      <c r="C21" s="215"/>
      <c r="D21" s="215"/>
      <c r="E21" s="215"/>
      <c r="F21" s="219"/>
      <c r="G21" s="216"/>
      <c r="H21" s="216"/>
      <c r="I21" s="216"/>
      <c r="J21" s="216"/>
      <c r="K21" s="216"/>
      <c r="L21" s="216"/>
      <c r="M21" s="216"/>
      <c r="N21" s="216"/>
      <c r="O21" s="216"/>
      <c r="P21" s="216"/>
      <c r="Q21" s="216"/>
    </row>
    <row r="22" spans="1:21" ht="15" customHeight="1" x14ac:dyDescent="0.4">
      <c r="A22" s="215"/>
      <c r="B22" s="215"/>
      <c r="C22" s="215"/>
      <c r="D22" s="215"/>
      <c r="E22" s="215"/>
      <c r="F22" s="219"/>
      <c r="G22" s="216"/>
      <c r="H22" s="216"/>
      <c r="I22" s="216"/>
      <c r="J22" s="216"/>
      <c r="K22" s="216"/>
      <c r="L22" s="216"/>
      <c r="M22" s="216"/>
      <c r="N22" s="216"/>
      <c r="O22" s="216"/>
      <c r="P22" s="216"/>
      <c r="Q22" s="216"/>
    </row>
    <row r="23" spans="1:21" ht="15" customHeight="1" x14ac:dyDescent="0.4">
      <c r="A23" s="215"/>
      <c r="B23" s="215"/>
      <c r="C23" s="215"/>
      <c r="D23" s="215"/>
      <c r="E23" s="215"/>
      <c r="F23" s="219"/>
      <c r="G23" s="216"/>
      <c r="H23" s="216"/>
      <c r="I23" s="216"/>
      <c r="J23" s="216"/>
      <c r="K23" s="216"/>
      <c r="L23" s="216"/>
      <c r="M23" s="216"/>
      <c r="N23" s="216"/>
      <c r="O23" s="216"/>
      <c r="P23" s="216"/>
      <c r="Q23" s="216"/>
    </row>
    <row r="24" spans="1:21" ht="15" customHeight="1" x14ac:dyDescent="0.4">
      <c r="A24" s="215"/>
      <c r="B24" s="215"/>
      <c r="C24" s="215"/>
      <c r="D24" s="215"/>
      <c r="E24" s="215"/>
      <c r="F24" s="219"/>
      <c r="G24" s="216"/>
      <c r="H24" s="216"/>
      <c r="I24" s="216"/>
      <c r="J24" s="216"/>
      <c r="K24" s="216"/>
      <c r="L24" s="216"/>
      <c r="M24" s="216"/>
      <c r="N24" s="216"/>
      <c r="O24" s="216"/>
      <c r="P24" s="216"/>
      <c r="Q24" s="216"/>
    </row>
    <row r="25" spans="1:21" ht="15" customHeight="1" x14ac:dyDescent="0.4">
      <c r="A25" s="215"/>
      <c r="B25" s="215"/>
      <c r="C25" s="215"/>
      <c r="D25" s="215"/>
      <c r="E25" s="215"/>
      <c r="F25" s="219"/>
      <c r="G25" s="216"/>
      <c r="H25" s="216"/>
      <c r="I25" s="216"/>
      <c r="J25" s="216"/>
      <c r="K25" s="216"/>
      <c r="L25" s="216"/>
      <c r="M25" s="216"/>
      <c r="N25" s="216"/>
      <c r="O25" s="216"/>
      <c r="P25" s="216"/>
      <c r="Q25" s="216"/>
    </row>
    <row r="26" spans="1:21" ht="15" customHeight="1" x14ac:dyDescent="0.4">
      <c r="A26" s="215"/>
      <c r="B26" s="215"/>
      <c r="C26" s="215"/>
      <c r="D26" s="215"/>
      <c r="E26" s="215"/>
      <c r="F26" s="219"/>
      <c r="G26" s="216"/>
      <c r="H26" s="216"/>
      <c r="I26" s="216"/>
      <c r="J26" s="216"/>
      <c r="K26" s="216"/>
      <c r="L26" s="216"/>
      <c r="M26" s="216"/>
      <c r="N26" s="216"/>
      <c r="O26" s="216"/>
      <c r="P26" s="216"/>
      <c r="Q26" s="216"/>
      <c r="S26" s="15"/>
    </row>
    <row r="27" spans="1:21" ht="15" customHeight="1" x14ac:dyDescent="0.4">
      <c r="A27" s="215"/>
      <c r="B27" s="215"/>
      <c r="C27" s="215"/>
      <c r="D27" s="215"/>
      <c r="E27" s="215"/>
      <c r="F27" s="219"/>
      <c r="G27" s="216"/>
      <c r="H27" s="216"/>
      <c r="I27" s="216"/>
      <c r="J27" s="216"/>
      <c r="K27" s="216"/>
      <c r="L27" s="216"/>
      <c r="M27" s="216"/>
      <c r="N27" s="216"/>
      <c r="O27" s="216"/>
      <c r="P27" s="216"/>
      <c r="Q27" s="216"/>
      <c r="S27" s="15"/>
    </row>
    <row r="28" spans="1:21" ht="15" customHeight="1" x14ac:dyDescent="0.4">
      <c r="A28" s="215"/>
      <c r="B28" s="215"/>
      <c r="C28" s="215"/>
      <c r="D28" s="215"/>
      <c r="E28" s="215"/>
      <c r="F28" s="219"/>
      <c r="G28" s="216"/>
      <c r="H28" s="216"/>
      <c r="I28" s="216"/>
      <c r="J28" s="216"/>
      <c r="K28" s="216"/>
      <c r="L28" s="216"/>
      <c r="M28" s="216"/>
      <c r="N28" s="216"/>
      <c r="O28" s="216"/>
      <c r="P28" s="216"/>
      <c r="Q28" s="216"/>
      <c r="S28" s="15"/>
    </row>
    <row r="29" spans="1:21" ht="15" customHeight="1" x14ac:dyDescent="0.4">
      <c r="A29" s="215"/>
      <c r="B29" s="215"/>
      <c r="C29" s="215"/>
      <c r="D29" s="215"/>
      <c r="E29" s="215"/>
      <c r="F29" s="219"/>
      <c r="G29" s="216"/>
      <c r="H29" s="216"/>
      <c r="I29" s="216"/>
      <c r="J29" s="216"/>
      <c r="K29" s="216"/>
      <c r="L29" s="216"/>
      <c r="M29" s="216"/>
      <c r="N29" s="216"/>
      <c r="O29" s="216"/>
      <c r="P29" s="216"/>
      <c r="Q29" s="216"/>
      <c r="S29" s="15"/>
    </row>
    <row r="30" spans="1:21" ht="66.75" customHeight="1" x14ac:dyDescent="0.4">
      <c r="A30" s="215"/>
      <c r="B30" s="215"/>
      <c r="C30" s="215"/>
      <c r="D30" s="215"/>
      <c r="E30" s="215"/>
      <c r="F30" s="219"/>
      <c r="G30" s="216"/>
      <c r="H30" s="216"/>
      <c r="I30" s="216"/>
      <c r="J30" s="216"/>
      <c r="K30" s="216"/>
      <c r="L30" s="216"/>
      <c r="M30" s="216"/>
      <c r="N30" s="216"/>
      <c r="O30" s="216"/>
      <c r="P30" s="216"/>
      <c r="Q30" s="216"/>
      <c r="S30" s="15"/>
    </row>
    <row r="31" spans="1:21" ht="15" customHeight="1" x14ac:dyDescent="0.4">
      <c r="A31" s="33"/>
      <c r="B31" s="33"/>
      <c r="C31" s="33"/>
      <c r="D31" s="33"/>
      <c r="E31" s="33"/>
      <c r="F31" s="33"/>
      <c r="G31" s="37"/>
      <c r="H31" s="37"/>
      <c r="I31" s="37"/>
      <c r="J31" s="37"/>
      <c r="K31" s="37"/>
      <c r="L31" s="37"/>
      <c r="M31" s="37"/>
      <c r="N31" s="37"/>
      <c r="O31" s="37"/>
      <c r="P31" s="37"/>
      <c r="Q31" s="37"/>
      <c r="R31" s="17"/>
      <c r="S31" s="15"/>
    </row>
    <row r="32" spans="1:21" ht="15" customHeight="1" x14ac:dyDescent="0.4">
      <c r="A32" s="33"/>
      <c r="B32" s="33"/>
      <c r="C32" s="33"/>
      <c r="D32" s="33"/>
      <c r="E32" s="33"/>
      <c r="F32" s="33"/>
      <c r="G32" s="37"/>
      <c r="H32" s="37"/>
      <c r="I32" s="37"/>
      <c r="J32" s="37"/>
      <c r="K32" s="37"/>
      <c r="L32" s="37"/>
      <c r="M32" s="37"/>
      <c r="N32" s="37"/>
      <c r="O32" s="37"/>
      <c r="P32" s="37"/>
      <c r="Q32" s="37"/>
      <c r="R32" s="17"/>
      <c r="S32" s="15"/>
      <c r="U32" s="33"/>
    </row>
    <row r="33" spans="1:21" ht="15" customHeight="1" x14ac:dyDescent="0.4">
      <c r="A33" s="33"/>
      <c r="B33" s="33"/>
      <c r="C33" s="33"/>
      <c r="D33" s="33"/>
      <c r="E33" s="33"/>
      <c r="F33" s="33"/>
      <c r="G33" s="37"/>
      <c r="H33" s="37"/>
      <c r="I33" s="37"/>
      <c r="J33" s="37"/>
      <c r="K33" s="37"/>
      <c r="L33" s="37"/>
      <c r="M33" s="37"/>
      <c r="N33" s="37"/>
      <c r="O33" s="37"/>
      <c r="P33" s="37"/>
      <c r="Q33" s="37"/>
      <c r="R33" s="17"/>
      <c r="S33" s="15"/>
      <c r="U33" s="34"/>
    </row>
    <row r="34" spans="1:21" ht="15" customHeight="1" x14ac:dyDescent="0.4">
      <c r="B34" s="33"/>
      <c r="C34" s="33"/>
      <c r="D34" s="33"/>
      <c r="E34" s="33"/>
      <c r="F34" s="33"/>
      <c r="G34" s="37"/>
      <c r="H34" s="37"/>
      <c r="I34" s="37"/>
      <c r="J34" s="37"/>
      <c r="K34" s="37"/>
      <c r="L34" s="37"/>
      <c r="M34" s="37"/>
      <c r="N34" s="37"/>
      <c r="O34" s="37"/>
      <c r="P34" s="37"/>
      <c r="Q34" s="37"/>
      <c r="R34" s="17"/>
      <c r="S34" s="15"/>
    </row>
    <row r="35" spans="1:21" ht="15" customHeight="1" x14ac:dyDescent="0.4">
      <c r="G35" s="37"/>
      <c r="H35" s="37"/>
      <c r="I35" s="37"/>
      <c r="J35" s="37"/>
      <c r="K35" s="37"/>
      <c r="L35" s="37"/>
      <c r="M35" s="37"/>
      <c r="N35" s="37"/>
      <c r="O35" s="37"/>
      <c r="P35" s="37"/>
      <c r="Q35" s="37"/>
      <c r="R35" s="17"/>
      <c r="S35" s="15"/>
    </row>
    <row r="36" spans="1:21" ht="15" customHeight="1" x14ac:dyDescent="0.4">
      <c r="G36" s="37"/>
      <c r="H36" s="37"/>
      <c r="I36" s="37"/>
      <c r="J36" s="37"/>
      <c r="K36" s="37"/>
      <c r="L36" s="37"/>
      <c r="M36" s="37"/>
      <c r="N36" s="37"/>
      <c r="O36" s="37"/>
      <c r="P36" s="37"/>
      <c r="Q36" s="37"/>
      <c r="R36" s="17"/>
      <c r="S36" s="15"/>
    </row>
    <row r="37" spans="1:21" ht="15" customHeight="1" x14ac:dyDescent="0.4">
      <c r="G37" s="37"/>
      <c r="H37" s="37"/>
      <c r="I37" s="37"/>
      <c r="J37" s="37"/>
      <c r="K37" s="37"/>
      <c r="L37" s="37"/>
      <c r="M37" s="37"/>
      <c r="N37" s="37"/>
      <c r="O37" s="37"/>
      <c r="P37" s="37"/>
      <c r="Q37" s="37"/>
      <c r="R37" s="17"/>
      <c r="S37" s="15"/>
    </row>
    <row r="38" spans="1:21" ht="15" customHeight="1" x14ac:dyDescent="0.4">
      <c r="G38" s="17"/>
      <c r="H38" s="35"/>
      <c r="I38" s="35"/>
      <c r="J38" s="35"/>
      <c r="K38" s="35"/>
      <c r="L38" s="35"/>
      <c r="M38" s="35"/>
      <c r="N38" s="35"/>
      <c r="O38" s="35"/>
      <c r="P38" s="35"/>
      <c r="Q38" s="35"/>
      <c r="R38" s="35"/>
      <c r="S38" s="15"/>
    </row>
    <row r="39" spans="1:21" ht="15" customHeight="1" x14ac:dyDescent="0.4">
      <c r="G39" s="15"/>
      <c r="H39" s="35"/>
      <c r="I39" s="35"/>
      <c r="J39" s="35"/>
      <c r="K39" s="35"/>
      <c r="L39" s="35"/>
      <c r="M39" s="35"/>
      <c r="N39" s="35"/>
      <c r="O39" s="35"/>
      <c r="P39" s="35"/>
      <c r="Q39" s="35"/>
      <c r="R39" s="35"/>
      <c r="S39" s="15"/>
    </row>
    <row r="40" spans="1:21" x14ac:dyDescent="0.4">
      <c r="G40" s="15"/>
      <c r="H40" s="35"/>
      <c r="I40" s="35"/>
      <c r="J40" s="35"/>
      <c r="K40" s="35"/>
      <c r="L40" s="35"/>
      <c r="M40" s="35"/>
      <c r="N40" s="35"/>
      <c r="O40" s="35"/>
      <c r="P40" s="35"/>
      <c r="Q40" s="35"/>
      <c r="R40" s="35"/>
      <c r="S40" s="15"/>
    </row>
    <row r="41" spans="1:21" x14ac:dyDescent="0.4">
      <c r="G41" s="15"/>
      <c r="H41" s="35"/>
      <c r="I41" s="35"/>
      <c r="J41" s="35"/>
      <c r="K41" s="35"/>
      <c r="L41" s="35"/>
      <c r="M41" s="35"/>
      <c r="N41" s="35"/>
      <c r="O41" s="35"/>
      <c r="P41" s="35"/>
      <c r="Q41" s="35"/>
      <c r="R41" s="35"/>
      <c r="S41" s="15"/>
    </row>
    <row r="42" spans="1:21" x14ac:dyDescent="0.4">
      <c r="G42" s="15"/>
      <c r="H42" s="15"/>
      <c r="I42" s="15"/>
      <c r="J42" s="15"/>
      <c r="K42" s="15"/>
      <c r="L42" s="15"/>
      <c r="M42" s="15"/>
      <c r="N42" s="15"/>
      <c r="O42" s="15"/>
      <c r="P42" s="15"/>
      <c r="Q42" s="15"/>
      <c r="R42" s="15"/>
      <c r="S42" s="15"/>
    </row>
  </sheetData>
  <sheetProtection algorithmName="SHA-512" hashValue="17JpoqiEt6ROVtVsmBzY2CTbbswlMCGBojlLfdlXZfCj0La3Iyb/InGQmuXl8zy7/VdDoe0ZzIAzP6dm7DxYQQ==" saltValue="YcF5BEXAKXJWY+Ux5IpveA==" spinCount="100000" sheet="1" objects="1" scenarios="1"/>
  <mergeCells count="5">
    <mergeCell ref="A2:E30"/>
    <mergeCell ref="G2:Q30"/>
    <mergeCell ref="G1:Q1"/>
    <mergeCell ref="A1:F1"/>
    <mergeCell ref="F2:F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8B0C-E8BC-4D50-A89D-796B29FB6D54}">
  <sheetPr codeName="Sheet4"/>
  <dimension ref="A1:Y59"/>
  <sheetViews>
    <sheetView topLeftCell="D1" zoomScale="85" zoomScaleNormal="85" workbookViewId="0">
      <pane ySplit="2" topLeftCell="A3" activePane="bottomLeft" state="frozen"/>
      <selection pane="bottomLeft" activeCell="D48" sqref="D48"/>
    </sheetView>
  </sheetViews>
  <sheetFormatPr defaultColWidth="9.07421875" defaultRowHeight="14.6" x14ac:dyDescent="0.4"/>
  <cols>
    <col min="1" max="1" width="16" bestFit="1" customWidth="1"/>
    <col min="2" max="2" width="14.84375" customWidth="1"/>
    <col min="3" max="3" width="45.4609375" customWidth="1"/>
    <col min="4" max="4" width="16.84375" customWidth="1"/>
    <col min="5" max="5" width="16" customWidth="1"/>
    <col min="6" max="6" width="13.69140625" customWidth="1"/>
    <col min="7" max="7" width="12.07421875" customWidth="1"/>
    <col min="8" max="8" width="12.69140625" customWidth="1"/>
    <col min="9" max="9" width="15" bestFit="1" customWidth="1"/>
    <col min="10" max="10" width="14.4609375" bestFit="1" customWidth="1"/>
    <col min="11" max="11" width="11.3046875" bestFit="1" customWidth="1"/>
    <col min="12" max="12" width="10.4609375" customWidth="1"/>
    <col min="13" max="13" width="11.53515625" customWidth="1"/>
    <col min="14" max="14" width="11.3046875" customWidth="1"/>
    <col min="15" max="15" width="9.07421875" customWidth="1"/>
    <col min="16" max="16" width="6.4609375" customWidth="1"/>
    <col min="17" max="20" width="8.07421875" customWidth="1"/>
    <col min="21" max="24" width="9.07421875" customWidth="1"/>
    <col min="25" max="25" width="62.3046875" customWidth="1"/>
    <col min="26" max="28" width="9.07421875" customWidth="1"/>
  </cols>
  <sheetData>
    <row r="1" spans="1:25" ht="15" thickBot="1" x14ac:dyDescent="0.45">
      <c r="A1" s="5"/>
      <c r="B1" s="5"/>
      <c r="C1" s="5"/>
      <c r="D1" s="231" t="s">
        <v>58</v>
      </c>
      <c r="E1" s="232"/>
      <c r="F1" s="232"/>
      <c r="G1" s="232"/>
      <c r="H1" s="232"/>
      <c r="I1" s="232"/>
      <c r="J1" s="232"/>
      <c r="K1" s="232"/>
      <c r="L1" s="232"/>
      <c r="M1" s="233"/>
      <c r="N1" s="67"/>
      <c r="O1" s="229" t="s">
        <v>59</v>
      </c>
      <c r="P1" s="229"/>
      <c r="Q1" s="229"/>
      <c r="R1" s="229"/>
      <c r="S1" s="229"/>
      <c r="T1" s="229"/>
      <c r="U1" s="229"/>
      <c r="V1" s="229"/>
      <c r="W1" s="229"/>
      <c r="X1" s="229"/>
    </row>
    <row r="2" spans="1:25" ht="31.5" customHeight="1" thickBot="1" x14ac:dyDescent="0.45">
      <c r="A2" s="112" t="s">
        <v>1</v>
      </c>
      <c r="B2" s="114" t="s">
        <v>57</v>
      </c>
      <c r="C2" s="113" t="s">
        <v>2</v>
      </c>
      <c r="D2" s="109" t="str">
        <f>'Segregation of Duties Worksheet'!C2</f>
        <v>Director</v>
      </c>
      <c r="E2" s="110" t="str">
        <f>'Segregation of Duties Worksheet'!D2</f>
        <v>Program Manager</v>
      </c>
      <c r="F2" s="110" t="str">
        <f>'Segregation of Duties Worksheet'!E2</f>
        <v>Volunteer Coordinator</v>
      </c>
      <c r="G2" s="110" t="str">
        <f>'Segregation of Duties Worksheet'!F2</f>
        <v>Front Desk</v>
      </c>
      <c r="H2" s="110" t="str">
        <f>'Segregation of Duties Worksheet'!G2</f>
        <v>Accountant</v>
      </c>
      <c r="I2" s="110" t="str">
        <f>'Segregation of Duties Worksheet'!H2</f>
        <v>Project Director</v>
      </c>
      <c r="J2" s="110" t="str">
        <f>'Segregation of Duties Worksheet'!I2</f>
        <v>Board Member</v>
      </c>
      <c r="K2" s="110" t="str">
        <f>'Segregation of Duties Worksheet'!J2</f>
        <v>Supervisors</v>
      </c>
      <c r="L2" s="110" t="str">
        <f>'Segregation of Duties Worksheet'!K2</f>
        <v>Freddy</v>
      </c>
      <c r="M2" s="111" t="str">
        <f>'Segregation of Duties Worksheet'!L2</f>
        <v>LeChat</v>
      </c>
      <c r="N2" s="67"/>
      <c r="O2" s="220" t="s">
        <v>60</v>
      </c>
      <c r="P2" s="221"/>
      <c r="Q2" s="221"/>
      <c r="R2" s="221"/>
      <c r="S2" s="221"/>
      <c r="T2" s="221"/>
      <c r="U2" s="221"/>
      <c r="V2" s="221"/>
      <c r="W2" s="221"/>
      <c r="X2" s="222"/>
      <c r="Y2" s="3"/>
    </row>
    <row r="3" spans="1:25" ht="15" customHeight="1" thickBot="1" x14ac:dyDescent="0.45">
      <c r="A3" s="234" t="s">
        <v>13</v>
      </c>
      <c r="B3" s="102" t="s">
        <v>61</v>
      </c>
      <c r="C3" s="17" t="s">
        <v>14</v>
      </c>
      <c r="D3" s="14" t="str">
        <f>IF('Segregation of Duties Worksheet'!C3="X", "X", "")</f>
        <v/>
      </c>
      <c r="E3" s="15" t="str">
        <f>IF('Segregation of Duties Worksheet'!D3="X", "X", "")</f>
        <v/>
      </c>
      <c r="F3" s="15" t="str">
        <f>IF('Segregation of Duties Worksheet'!E3="X", "X", "")</f>
        <v/>
      </c>
      <c r="G3" s="15" t="str">
        <f>IF('Segregation of Duties Worksheet'!F3="X", "X", "")</f>
        <v>X</v>
      </c>
      <c r="H3" s="15" t="str">
        <f>IF('Segregation of Duties Worksheet'!G3="X", "X", "")</f>
        <v/>
      </c>
      <c r="I3" s="15" t="str">
        <f>IF('Segregation of Duties Worksheet'!H3="X", "X", "")</f>
        <v/>
      </c>
      <c r="J3" s="15" t="str">
        <f>IF('Segregation of Duties Worksheet'!I3="X", "X", "")</f>
        <v/>
      </c>
      <c r="K3" s="15" t="str">
        <f>IF('Segregation of Duties Worksheet'!J3="X", "X", "")</f>
        <v/>
      </c>
      <c r="L3" s="15" t="str">
        <f>IF('Segregation of Duties Worksheet'!K3="X", "X", "")</f>
        <v/>
      </c>
      <c r="M3" s="16" t="str">
        <f>IF('Segregation of Duties Worksheet'!L3="X", "X", "")</f>
        <v/>
      </c>
      <c r="N3" s="67"/>
      <c r="O3" s="223"/>
      <c r="P3" s="224"/>
      <c r="Q3" s="224"/>
      <c r="R3" s="224"/>
      <c r="S3" s="224"/>
      <c r="T3" s="224"/>
      <c r="U3" s="224"/>
      <c r="V3" s="224"/>
      <c r="W3" s="224"/>
      <c r="X3" s="225"/>
      <c r="Y3" s="3"/>
    </row>
    <row r="4" spans="1:25" ht="15" customHeight="1" thickBot="1" x14ac:dyDescent="0.45">
      <c r="A4" s="235"/>
      <c r="B4" s="102" t="s">
        <v>62</v>
      </c>
      <c r="C4" s="17" t="s">
        <v>15</v>
      </c>
      <c r="D4" s="14" t="str">
        <f>IF('Segregation of Duties Worksheet'!C4="X", "X", "")</f>
        <v/>
      </c>
      <c r="E4" s="15" t="str">
        <f>IF('Segregation of Duties Worksheet'!D4="X", "X", "")</f>
        <v/>
      </c>
      <c r="F4" s="15" t="str">
        <f>IF('Segregation of Duties Worksheet'!E4="X", "X", "")</f>
        <v/>
      </c>
      <c r="G4" s="15" t="str">
        <f>IF('Segregation of Duties Worksheet'!F4="X", "X", "")</f>
        <v>X</v>
      </c>
      <c r="H4" s="15" t="str">
        <f>IF('Segregation of Duties Worksheet'!G4="X", "X", "")</f>
        <v/>
      </c>
      <c r="I4" s="15" t="str">
        <f>IF('Segregation of Duties Worksheet'!H4="X", "X", "")</f>
        <v/>
      </c>
      <c r="J4" s="15" t="str">
        <f>IF('Segregation of Duties Worksheet'!I4="X", "X", "")</f>
        <v/>
      </c>
      <c r="K4" s="15" t="str">
        <f>IF('Segregation of Duties Worksheet'!J4="X", "X", "")</f>
        <v/>
      </c>
      <c r="L4" s="15" t="str">
        <f>IF('Segregation of Duties Worksheet'!K4="X", "X", "")</f>
        <v/>
      </c>
      <c r="M4" s="16" t="str">
        <f>IF('Segregation of Duties Worksheet'!L4="X", "X", "")</f>
        <v/>
      </c>
      <c r="N4" s="67"/>
      <c r="O4" s="223"/>
      <c r="P4" s="224"/>
      <c r="Q4" s="224"/>
      <c r="R4" s="224"/>
      <c r="S4" s="224"/>
      <c r="T4" s="224"/>
      <c r="U4" s="224"/>
      <c r="V4" s="224"/>
      <c r="W4" s="224"/>
      <c r="X4" s="225"/>
      <c r="Y4" s="3"/>
    </row>
    <row r="5" spans="1:25" ht="15" customHeight="1" thickBot="1" x14ac:dyDescent="0.45">
      <c r="A5" s="235"/>
      <c r="B5" s="102" t="s">
        <v>63</v>
      </c>
      <c r="C5" s="17" t="s">
        <v>16</v>
      </c>
      <c r="D5" s="14" t="str">
        <f>IF('Segregation of Duties Worksheet'!C5="X", "X", "")</f>
        <v/>
      </c>
      <c r="E5" s="15" t="str">
        <f>IF('Segregation of Duties Worksheet'!D5="X", "X", "")</f>
        <v/>
      </c>
      <c r="F5" s="15" t="str">
        <f>IF('Segregation of Duties Worksheet'!E5="X", "X", "")</f>
        <v/>
      </c>
      <c r="G5" s="15" t="str">
        <f>IF('Segregation of Duties Worksheet'!F5="X", "X", "")</f>
        <v/>
      </c>
      <c r="H5" s="15" t="str">
        <f>IF('Segregation of Duties Worksheet'!G5="X", "X", "")</f>
        <v>X</v>
      </c>
      <c r="I5" s="15" t="str">
        <f>IF('Segregation of Duties Worksheet'!H5="X", "X", "")</f>
        <v/>
      </c>
      <c r="J5" s="15" t="str">
        <f>IF('Segregation of Duties Worksheet'!I5="X", "X", "")</f>
        <v/>
      </c>
      <c r="K5" s="15" t="str">
        <f>IF('Segregation of Duties Worksheet'!J5="X", "X", "")</f>
        <v/>
      </c>
      <c r="L5" s="15" t="str">
        <f>IF('Segregation of Duties Worksheet'!K5="X", "X", "")</f>
        <v/>
      </c>
      <c r="M5" s="16" t="str">
        <f>IF('Segregation of Duties Worksheet'!L5="X", "X", "")</f>
        <v/>
      </c>
      <c r="N5" s="67"/>
      <c r="O5" s="223"/>
      <c r="P5" s="224"/>
      <c r="Q5" s="224"/>
      <c r="R5" s="224"/>
      <c r="S5" s="224"/>
      <c r="T5" s="224"/>
      <c r="U5" s="224"/>
      <c r="V5" s="224"/>
      <c r="W5" s="224"/>
      <c r="X5" s="225"/>
      <c r="Y5" s="3"/>
    </row>
    <row r="6" spans="1:25" ht="15" customHeight="1" thickBot="1" x14ac:dyDescent="0.45">
      <c r="A6" s="235"/>
      <c r="B6" s="107" t="s">
        <v>61</v>
      </c>
      <c r="C6" s="17" t="s">
        <v>17</v>
      </c>
      <c r="D6" s="14" t="str">
        <f>IF('Segregation of Duties Worksheet'!C6="X", "X", "")</f>
        <v/>
      </c>
      <c r="E6" s="15" t="str">
        <f>IF('Segregation of Duties Worksheet'!D6="X", "X", "")</f>
        <v/>
      </c>
      <c r="F6" s="15" t="str">
        <f>IF('Segregation of Duties Worksheet'!E6="X", "X", "")</f>
        <v/>
      </c>
      <c r="G6" s="15" t="str">
        <f>IF('Segregation of Duties Worksheet'!F6="X", "X", "")</f>
        <v>X</v>
      </c>
      <c r="H6" s="15" t="str">
        <f>IF('Segregation of Duties Worksheet'!G6="X", "X", "")</f>
        <v/>
      </c>
      <c r="I6" s="15" t="str">
        <f>IF('Segregation of Duties Worksheet'!H6="X", "X", "")</f>
        <v/>
      </c>
      <c r="J6" s="15" t="str">
        <f>IF('Segregation of Duties Worksheet'!I6="X", "X", "")</f>
        <v/>
      </c>
      <c r="K6" s="15" t="str">
        <f>IF('Segregation of Duties Worksheet'!J6="X", "X", "")</f>
        <v/>
      </c>
      <c r="L6" s="15" t="str">
        <f>IF('Segregation of Duties Worksheet'!K6="X", "X", "")</f>
        <v/>
      </c>
      <c r="M6" s="16" t="str">
        <f>IF('Segregation of Duties Worksheet'!L6="X", "X", "")</f>
        <v/>
      </c>
      <c r="N6" s="67"/>
      <c r="O6" s="223"/>
      <c r="P6" s="224"/>
      <c r="Q6" s="224"/>
      <c r="R6" s="224"/>
      <c r="S6" s="224"/>
      <c r="T6" s="224"/>
      <c r="U6" s="224"/>
      <c r="V6" s="224"/>
      <c r="W6" s="224"/>
      <c r="X6" s="225"/>
      <c r="Y6" s="3"/>
    </row>
    <row r="7" spans="1:25" ht="15" customHeight="1" thickBot="1" x14ac:dyDescent="0.45">
      <c r="A7" s="236"/>
      <c r="B7" s="108" t="s">
        <v>64</v>
      </c>
      <c r="C7" s="17" t="s">
        <v>18</v>
      </c>
      <c r="D7" s="14" t="str">
        <f>IF('Segregation of Duties Worksheet'!C7="X", "X", "")</f>
        <v/>
      </c>
      <c r="E7" s="15" t="str">
        <f>IF('Segregation of Duties Worksheet'!D7="X", "X", "")</f>
        <v/>
      </c>
      <c r="F7" s="15" t="str">
        <f>IF('Segregation of Duties Worksheet'!E7="X", "X", "")</f>
        <v/>
      </c>
      <c r="G7" s="15" t="str">
        <f>IF('Segregation of Duties Worksheet'!F7="X", "X", "")</f>
        <v>X</v>
      </c>
      <c r="H7" s="15" t="str">
        <f>IF('Segregation of Duties Worksheet'!G7="X", "X", "")</f>
        <v/>
      </c>
      <c r="I7" s="15" t="str">
        <f>IF('Segregation of Duties Worksheet'!H7="X", "X", "")</f>
        <v/>
      </c>
      <c r="J7" s="15" t="str">
        <f>IF('Segregation of Duties Worksheet'!I7="X", "X", "")</f>
        <v/>
      </c>
      <c r="K7" s="15" t="str">
        <f>IF('Segregation of Duties Worksheet'!J7="X", "X", "")</f>
        <v/>
      </c>
      <c r="L7" s="15" t="str">
        <f>IF('Segregation of Duties Worksheet'!K7="X", "X", "")</f>
        <v/>
      </c>
      <c r="M7" s="16" t="str">
        <f>IF('Segregation of Duties Worksheet'!L7="X", "X", "")</f>
        <v/>
      </c>
      <c r="N7" s="67"/>
      <c r="O7" s="223"/>
      <c r="P7" s="224"/>
      <c r="Q7" s="224"/>
      <c r="R7" s="224"/>
      <c r="S7" s="224"/>
      <c r="T7" s="224"/>
      <c r="U7" s="224"/>
      <c r="V7" s="224"/>
      <c r="W7" s="224"/>
      <c r="X7" s="225"/>
      <c r="Y7" s="3"/>
    </row>
    <row r="8" spans="1:25" ht="15" customHeight="1" x14ac:dyDescent="0.4">
      <c r="B8" s="106" t="s">
        <v>65</v>
      </c>
      <c r="C8" s="72" t="s">
        <v>66</v>
      </c>
      <c r="D8" s="134" t="str">
        <f t="shared" ref="D8:M8" si="0">IF(COUNTIF(D3:D7, "X")&gt;0, IF(SUM((COUNTIF(D3, "X")+COUNTIF(D6, "X")&gt;0)*1, (COUNTIF(D4, "X")+COUNTIF(D54, "X")&gt;0)*1, (COUNTIF(D5, "X")&gt;0)*1, (COUNTIF(D7, "X")+COUNTIF(D56, "X")&gt;0)*1)&gt;=2, "Yes", "No"), "")</f>
        <v/>
      </c>
      <c r="E8" s="189" t="str">
        <f t="shared" si="0"/>
        <v/>
      </c>
      <c r="F8" s="189" t="str">
        <f t="shared" si="0"/>
        <v/>
      </c>
      <c r="G8" s="189" t="str">
        <f t="shared" si="0"/>
        <v>Yes</v>
      </c>
      <c r="H8" s="189" t="str">
        <f t="shared" si="0"/>
        <v>No</v>
      </c>
      <c r="I8" s="189" t="str">
        <f t="shared" si="0"/>
        <v/>
      </c>
      <c r="J8" s="189" t="str">
        <f t="shared" si="0"/>
        <v/>
      </c>
      <c r="K8" s="189" t="str">
        <f t="shared" si="0"/>
        <v/>
      </c>
      <c r="L8" s="189" t="str">
        <f t="shared" si="0"/>
        <v/>
      </c>
      <c r="M8" s="190" t="str">
        <f t="shared" si="0"/>
        <v/>
      </c>
      <c r="N8" s="67"/>
      <c r="O8" s="223"/>
      <c r="P8" s="224"/>
      <c r="Q8" s="224"/>
      <c r="R8" s="224"/>
      <c r="S8" s="224"/>
      <c r="T8" s="224"/>
      <c r="U8" s="224"/>
      <c r="V8" s="224"/>
      <c r="W8" s="224"/>
      <c r="X8" s="225"/>
      <c r="Y8" s="3"/>
    </row>
    <row r="9" spans="1:25" ht="34.5" customHeight="1" thickBot="1" x14ac:dyDescent="0.45">
      <c r="A9" s="61"/>
      <c r="B9" s="58"/>
      <c r="C9" s="73" t="s">
        <v>67</v>
      </c>
      <c r="D9" s="49" t="str">
        <f t="shared" ref="D9:M9" si="1">IF(OR(D8="No", D8=""), "", _xlfn.TEXTJOIN(", ", TRUE, IF(COUNTIF(D3:D6, "X")&gt;0, "C", ""), IF(D4="X", "R", ""), IF(D5="X", "A", ""), IF(D7="X", "Rx", ""), IF(D54="X", "R. Ledger", ""), IF(D56="X", "Rx. Accounts", "")))</f>
        <v/>
      </c>
      <c r="E9" s="47" t="str">
        <f t="shared" si="1"/>
        <v/>
      </c>
      <c r="F9" s="47" t="str">
        <f t="shared" si="1"/>
        <v/>
      </c>
      <c r="G9" s="47" t="str">
        <f t="shared" si="1"/>
        <v>C, R, Rx</v>
      </c>
      <c r="H9" s="47" t="str">
        <f t="shared" si="1"/>
        <v/>
      </c>
      <c r="I9" s="47" t="str">
        <f t="shared" si="1"/>
        <v/>
      </c>
      <c r="J9" s="47" t="str">
        <f t="shared" si="1"/>
        <v/>
      </c>
      <c r="K9" s="47" t="str">
        <f t="shared" si="1"/>
        <v/>
      </c>
      <c r="L9" s="47" t="str">
        <f t="shared" si="1"/>
        <v/>
      </c>
      <c r="M9" s="48" t="str">
        <f t="shared" si="1"/>
        <v/>
      </c>
      <c r="N9" s="67"/>
      <c r="O9" s="223"/>
      <c r="P9" s="224"/>
      <c r="Q9" s="224"/>
      <c r="R9" s="224"/>
      <c r="S9" s="224"/>
      <c r="T9" s="224"/>
      <c r="U9" s="224"/>
      <c r="V9" s="224"/>
      <c r="W9" s="224"/>
      <c r="X9" s="225"/>
      <c r="Y9" s="3"/>
    </row>
    <row r="10" spans="1:25" ht="15" customHeight="1" thickBot="1" x14ac:dyDescent="0.45">
      <c r="A10" s="62"/>
      <c r="B10" s="41"/>
      <c r="C10" s="38"/>
      <c r="D10" s="38"/>
      <c r="E10" s="38"/>
      <c r="F10" s="38"/>
      <c r="G10" s="38"/>
      <c r="H10" s="38"/>
      <c r="I10" s="38"/>
      <c r="J10" s="38"/>
      <c r="K10" s="38"/>
      <c r="L10" s="38"/>
      <c r="M10" s="39"/>
      <c r="N10" s="67"/>
      <c r="O10" s="223"/>
      <c r="P10" s="224"/>
      <c r="Q10" s="224"/>
      <c r="R10" s="224"/>
      <c r="S10" s="224"/>
      <c r="T10" s="224"/>
      <c r="U10" s="224"/>
      <c r="V10" s="224"/>
      <c r="W10" s="224"/>
      <c r="X10" s="225"/>
      <c r="Y10" s="3"/>
    </row>
    <row r="11" spans="1:25" ht="15" customHeight="1" thickBot="1" x14ac:dyDescent="0.45">
      <c r="A11" s="237" t="s">
        <v>19</v>
      </c>
      <c r="B11" s="102" t="s">
        <v>61</v>
      </c>
      <c r="C11" s="7" t="s">
        <v>20</v>
      </c>
      <c r="D11" s="15" t="str">
        <f>IF('Segregation of Duties Worksheet'!C8="X", "X", "")</f>
        <v/>
      </c>
      <c r="E11" s="15" t="str">
        <f>IF('Segregation of Duties Worksheet'!D8="X", "X", "")</f>
        <v/>
      </c>
      <c r="F11" s="15" t="str">
        <f>IF('Segregation of Duties Worksheet'!E8="X", "X", "")</f>
        <v/>
      </c>
      <c r="G11" s="15" t="str">
        <f>IF('Segregation of Duties Worksheet'!F8="X", "X", "")</f>
        <v/>
      </c>
      <c r="H11" s="15" t="str">
        <f>IF('Segregation of Duties Worksheet'!G8="X", "X", "")</f>
        <v/>
      </c>
      <c r="I11" s="15" t="str">
        <f>IF('Segregation of Duties Worksheet'!H8="X", "X", "")</f>
        <v/>
      </c>
      <c r="J11" s="15" t="str">
        <f>IF('Segregation of Duties Worksheet'!I8="X", "X", "")</f>
        <v/>
      </c>
      <c r="K11" s="15" t="str">
        <f>IF('Segregation of Duties Worksheet'!J8="X", "X", "")</f>
        <v/>
      </c>
      <c r="L11" s="15" t="str">
        <f>IF('Segregation of Duties Worksheet'!K8="X", "X", "")</f>
        <v/>
      </c>
      <c r="M11" s="16" t="str">
        <f>IF('Segregation of Duties Worksheet'!L8="X", "X", "")</f>
        <v/>
      </c>
      <c r="N11" s="67"/>
      <c r="O11" s="223"/>
      <c r="P11" s="224"/>
      <c r="Q11" s="224"/>
      <c r="R11" s="224"/>
      <c r="S11" s="224"/>
      <c r="T11" s="224"/>
      <c r="U11" s="224"/>
      <c r="V11" s="224"/>
      <c r="W11" s="224"/>
      <c r="X11" s="225"/>
      <c r="Y11" s="3"/>
    </row>
    <row r="12" spans="1:25" ht="15" customHeight="1" thickBot="1" x14ac:dyDescent="0.45">
      <c r="A12" s="238"/>
      <c r="B12" s="102" t="s">
        <v>63</v>
      </c>
      <c r="C12" s="8" t="s">
        <v>21</v>
      </c>
      <c r="D12" s="15" t="str">
        <f>IF('Segregation of Duties Worksheet'!C9="X", "X", "")</f>
        <v/>
      </c>
      <c r="E12" s="15" t="str">
        <f>IF('Segregation of Duties Worksheet'!D9="X", "X", "")</f>
        <v/>
      </c>
      <c r="F12" s="15" t="str">
        <f>IF('Segregation of Duties Worksheet'!E9="X", "X", "")</f>
        <v/>
      </c>
      <c r="G12" s="15" t="str">
        <f>IF('Segregation of Duties Worksheet'!F9="X", "X", "")</f>
        <v/>
      </c>
      <c r="H12" s="15" t="str">
        <f>IF('Segregation of Duties Worksheet'!G9="X", "X", "")</f>
        <v/>
      </c>
      <c r="I12" s="15" t="str">
        <f>IF('Segregation of Duties Worksheet'!H9="X", "X", "")</f>
        <v/>
      </c>
      <c r="J12" s="15" t="str">
        <f>IF('Segregation of Duties Worksheet'!I9="X", "X", "")</f>
        <v/>
      </c>
      <c r="K12" s="15" t="str">
        <f>IF('Segregation of Duties Worksheet'!J9="X", "X", "")</f>
        <v/>
      </c>
      <c r="L12" s="15" t="str">
        <f>IF('Segregation of Duties Worksheet'!K9="X", "X", "")</f>
        <v/>
      </c>
      <c r="M12" s="16" t="str">
        <f>IF('Segregation of Duties Worksheet'!L9="X", "X", "")</f>
        <v/>
      </c>
      <c r="N12" s="67"/>
      <c r="O12" s="223"/>
      <c r="P12" s="224"/>
      <c r="Q12" s="224"/>
      <c r="R12" s="224"/>
      <c r="S12" s="224"/>
      <c r="T12" s="224"/>
      <c r="U12" s="224"/>
      <c r="V12" s="224"/>
      <c r="W12" s="224"/>
      <c r="X12" s="225"/>
      <c r="Y12" s="3"/>
    </row>
    <row r="13" spans="1:25" ht="15" customHeight="1" thickBot="1" x14ac:dyDescent="0.45">
      <c r="A13" s="239"/>
      <c r="B13" s="102" t="s">
        <v>64</v>
      </c>
      <c r="C13" s="9" t="s">
        <v>22</v>
      </c>
      <c r="D13" s="15" t="str">
        <f>IF('Segregation of Duties Worksheet'!C10="X", "X", "")</f>
        <v/>
      </c>
      <c r="E13" s="15" t="str">
        <f>IF('Segregation of Duties Worksheet'!D10="X", "X", "")</f>
        <v/>
      </c>
      <c r="F13" s="15" t="str">
        <f>IF('Segregation of Duties Worksheet'!E10="X", "X", "")</f>
        <v/>
      </c>
      <c r="G13" s="15" t="str">
        <f>IF('Segregation of Duties Worksheet'!F10="X", "X", "")</f>
        <v/>
      </c>
      <c r="H13" s="15" t="str">
        <f>IF('Segregation of Duties Worksheet'!G10="X", "X", "")</f>
        <v/>
      </c>
      <c r="I13" s="15" t="str">
        <f>IF('Segregation of Duties Worksheet'!H10="X", "X", "")</f>
        <v/>
      </c>
      <c r="J13" s="15" t="str">
        <f>IF('Segregation of Duties Worksheet'!I10="X", "X", "")</f>
        <v/>
      </c>
      <c r="K13" s="15" t="str">
        <f>IF('Segregation of Duties Worksheet'!J10="X", "X", "")</f>
        <v/>
      </c>
      <c r="L13" s="15" t="str">
        <f>IF('Segregation of Duties Worksheet'!K10="X", "X", "")</f>
        <v/>
      </c>
      <c r="M13" s="16" t="str">
        <f>IF('Segregation of Duties Worksheet'!L10="X", "X", "")</f>
        <v/>
      </c>
      <c r="N13" s="67"/>
      <c r="O13" s="223"/>
      <c r="P13" s="224"/>
      <c r="Q13" s="224"/>
      <c r="R13" s="224"/>
      <c r="S13" s="224"/>
      <c r="T13" s="224"/>
      <c r="U13" s="224"/>
      <c r="V13" s="224"/>
      <c r="W13" s="224"/>
      <c r="X13" s="225"/>
      <c r="Y13" s="3"/>
    </row>
    <row r="14" spans="1:25" ht="15" customHeight="1" thickBot="1" x14ac:dyDescent="0.45">
      <c r="A14" s="60"/>
      <c r="B14" s="71" t="s">
        <v>65</v>
      </c>
      <c r="C14" s="72" t="s">
        <v>66</v>
      </c>
      <c r="D14" s="52" t="str">
        <f t="shared" ref="D14:M14" si="2">IF(COUNTIF(D11:D13, "X")&gt;0, IF(SUM((COUNTIF(D11, "X")&gt;0)*1, (COUNTIF(D12, "X")&gt;0)*1, (COUNTIF(D13, "X")+COUNTIF(D56, "X")&gt;0)*1)&gt;=2, "Yes", "No"), "")</f>
        <v/>
      </c>
      <c r="E14" s="53" t="str">
        <f t="shared" si="2"/>
        <v/>
      </c>
      <c r="F14" s="53" t="str">
        <f t="shared" si="2"/>
        <v/>
      </c>
      <c r="G14" s="53" t="str">
        <f t="shared" si="2"/>
        <v/>
      </c>
      <c r="H14" s="53" t="str">
        <f t="shared" si="2"/>
        <v/>
      </c>
      <c r="I14" s="53" t="str">
        <f t="shared" si="2"/>
        <v/>
      </c>
      <c r="J14" s="53" t="str">
        <f t="shared" si="2"/>
        <v/>
      </c>
      <c r="K14" s="53" t="str">
        <f t="shared" si="2"/>
        <v/>
      </c>
      <c r="L14" s="53" t="str">
        <f t="shared" si="2"/>
        <v/>
      </c>
      <c r="M14" s="54" t="str">
        <f t="shared" si="2"/>
        <v/>
      </c>
      <c r="N14" s="67"/>
      <c r="O14" s="226"/>
      <c r="P14" s="227"/>
      <c r="Q14" s="227"/>
      <c r="R14" s="227"/>
      <c r="S14" s="227"/>
      <c r="T14" s="227"/>
      <c r="U14" s="227"/>
      <c r="V14" s="227"/>
      <c r="W14" s="227"/>
      <c r="X14" s="228"/>
      <c r="Y14" s="3"/>
    </row>
    <row r="15" spans="1:25" ht="30" customHeight="1" thickBot="1" x14ac:dyDescent="0.45">
      <c r="A15" s="61"/>
      <c r="B15" s="58"/>
      <c r="C15" s="73" t="s">
        <v>67</v>
      </c>
      <c r="D15" s="49" t="str">
        <f>IF(OR(D14="No", D14=""), "", _xlfn.TEXTJOIN(", ", TRUE, IF(D11="X", "C", ""), IF(D12="X", "A", ""), IF(D13="X", "Rx", ""), IF(D54="X", "R. Ledger", ""), IF(D56="X", "Rx. Accounts", "")))</f>
        <v/>
      </c>
      <c r="E15" s="47" t="str">
        <f t="shared" ref="E15:M15" si="3">IF(OR(E14="No", E14=""), "", _xlfn.TEXTJOIN(", ", TRUE, IF(E11="X", "C", ""), IF(E12="X", "A", ""), IF(E13="X", "Rx", ""), IF(E54="X", "R. Ledger", ""), IF(E56="X", "Rx. Accounts", "")))</f>
        <v/>
      </c>
      <c r="F15" s="47" t="str">
        <f t="shared" si="3"/>
        <v/>
      </c>
      <c r="G15" s="47" t="str">
        <f t="shared" si="3"/>
        <v/>
      </c>
      <c r="H15" s="47" t="str">
        <f t="shared" si="3"/>
        <v/>
      </c>
      <c r="I15" s="47" t="str">
        <f t="shared" si="3"/>
        <v/>
      </c>
      <c r="J15" s="47" t="str">
        <f t="shared" si="3"/>
        <v/>
      </c>
      <c r="K15" s="47" t="str">
        <f t="shared" si="3"/>
        <v/>
      </c>
      <c r="L15" s="47" t="str">
        <f t="shared" si="3"/>
        <v/>
      </c>
      <c r="M15" s="48" t="str">
        <f t="shared" si="3"/>
        <v/>
      </c>
      <c r="N15" s="67"/>
      <c r="O15" s="242" t="s">
        <v>68</v>
      </c>
      <c r="P15" s="243"/>
      <c r="Q15" s="243"/>
      <c r="R15" s="243"/>
      <c r="S15" s="243"/>
      <c r="T15" s="244"/>
      <c r="U15" s="32"/>
      <c r="V15" s="3"/>
      <c r="W15" s="3"/>
      <c r="X15" s="3"/>
      <c r="Y15" s="3"/>
    </row>
    <row r="16" spans="1:25" ht="15" customHeight="1" thickBot="1" x14ac:dyDescent="0.45">
      <c r="A16" s="62"/>
      <c r="B16" s="41"/>
      <c r="C16" s="41"/>
      <c r="D16" s="41"/>
      <c r="E16" s="41"/>
      <c r="F16" s="41"/>
      <c r="G16" s="41"/>
      <c r="H16" s="41"/>
      <c r="I16" s="41"/>
      <c r="J16" s="41"/>
      <c r="K16" s="41"/>
      <c r="L16" s="41"/>
      <c r="M16" s="42"/>
      <c r="N16" s="67"/>
      <c r="O16" s="245" t="s">
        <v>69</v>
      </c>
      <c r="P16" s="246"/>
      <c r="Q16" s="246"/>
      <c r="R16" s="246"/>
      <c r="S16" s="246"/>
      <c r="T16" s="247"/>
      <c r="U16" s="32"/>
      <c r="V16" s="3"/>
      <c r="W16" s="3"/>
      <c r="X16" s="3"/>
      <c r="Y16" s="3"/>
    </row>
    <row r="17" spans="1:25" ht="15" customHeight="1" thickBot="1" x14ac:dyDescent="0.45">
      <c r="A17" s="240" t="s">
        <v>23</v>
      </c>
      <c r="B17" s="102" t="s">
        <v>62</v>
      </c>
      <c r="C17" s="51" t="s">
        <v>24</v>
      </c>
      <c r="D17" s="12" t="str">
        <f>IF('Segregation of Duties Worksheet'!C11="X", "X", "")</f>
        <v/>
      </c>
      <c r="E17" s="13" t="str">
        <f>IF('Segregation of Duties Worksheet'!D11="X", "X", "")</f>
        <v/>
      </c>
      <c r="F17" s="13" t="str">
        <f>IF('Segregation of Duties Worksheet'!E11="X", "X", "")</f>
        <v/>
      </c>
      <c r="G17" s="13" t="str">
        <f>IF('Segregation of Duties Worksheet'!F11="X", "X", "")</f>
        <v/>
      </c>
      <c r="H17" s="13" t="str">
        <f>IF('Segregation of Duties Worksheet'!G11="X", "X", "")</f>
        <v/>
      </c>
      <c r="I17" s="13" t="str">
        <f>IF('Segregation of Duties Worksheet'!H11="X", "X", "")</f>
        <v/>
      </c>
      <c r="J17" s="13" t="str">
        <f>IF('Segregation of Duties Worksheet'!I11="X", "X", "")</f>
        <v/>
      </c>
      <c r="K17" s="13" t="str">
        <f>IF('Segregation of Duties Worksheet'!J11="X", "X", "")</f>
        <v/>
      </c>
      <c r="L17" s="13" t="str">
        <f>IF('Segregation of Duties Worksheet'!K11="X", "X", "")</f>
        <v/>
      </c>
      <c r="M17" s="28" t="str">
        <f>IF('Segregation of Duties Worksheet'!L11="X", "X", "")</f>
        <v/>
      </c>
      <c r="N17" s="67"/>
      <c r="O17" s="248"/>
      <c r="P17" s="249"/>
      <c r="Q17" s="249"/>
      <c r="R17" s="249"/>
      <c r="S17" s="249"/>
      <c r="T17" s="250"/>
      <c r="U17" s="32"/>
      <c r="V17" s="35"/>
      <c r="W17" s="3"/>
      <c r="X17" s="3"/>
      <c r="Y17" s="3"/>
    </row>
    <row r="18" spans="1:25" ht="15" customHeight="1" thickBot="1" x14ac:dyDescent="0.45">
      <c r="A18" s="241"/>
      <c r="B18" s="102" t="s">
        <v>63</v>
      </c>
      <c r="C18" s="25" t="s">
        <v>70</v>
      </c>
      <c r="D18" s="14" t="str">
        <f>IF('Segregation of Duties Worksheet'!C12="X", "X", "")</f>
        <v/>
      </c>
      <c r="E18" s="15" t="str">
        <f>IF('Segregation of Duties Worksheet'!D12="X", "X", "")</f>
        <v/>
      </c>
      <c r="F18" s="15" t="str">
        <f>IF('Segregation of Duties Worksheet'!E12="X", "X", "")</f>
        <v/>
      </c>
      <c r="G18" s="15" t="str">
        <f>IF('Segregation of Duties Worksheet'!F12="X", "X", "")</f>
        <v/>
      </c>
      <c r="H18" s="15" t="str">
        <f>IF('Segregation of Duties Worksheet'!G12="X", "X", "")</f>
        <v/>
      </c>
      <c r="I18" s="15" t="str">
        <f>IF('Segregation of Duties Worksheet'!H12="X", "X", "")</f>
        <v/>
      </c>
      <c r="J18" s="15" t="str">
        <f>IF('Segregation of Duties Worksheet'!I12="X", "X", "")</f>
        <v/>
      </c>
      <c r="K18" s="15" t="str">
        <f>IF('Segregation of Duties Worksheet'!J12="X", "X", "")</f>
        <v/>
      </c>
      <c r="L18" s="15" t="str">
        <f>IF('Segregation of Duties Worksheet'!K12="X", "X", "")</f>
        <v/>
      </c>
      <c r="M18" s="16" t="str">
        <f>IF('Segregation of Duties Worksheet'!L12="X", "X", "")</f>
        <v/>
      </c>
      <c r="N18" s="2"/>
      <c r="O18" s="248"/>
      <c r="P18" s="249"/>
      <c r="Q18" s="249"/>
      <c r="R18" s="249"/>
      <c r="S18" s="249"/>
      <c r="T18" s="250"/>
      <c r="U18" s="32"/>
      <c r="V18" s="35"/>
      <c r="W18" s="3"/>
      <c r="X18" s="3"/>
      <c r="Y18" s="3"/>
    </row>
    <row r="19" spans="1:25" ht="15" thickBot="1" x14ac:dyDescent="0.45">
      <c r="A19" s="241"/>
      <c r="B19" s="102" t="s">
        <v>63</v>
      </c>
      <c r="C19" s="25" t="s">
        <v>26</v>
      </c>
      <c r="D19" s="14" t="str">
        <f>IF('Segregation of Duties Worksheet'!C13="X", "X", "")</f>
        <v/>
      </c>
      <c r="E19" s="15" t="str">
        <f>IF('Segregation of Duties Worksheet'!D13="X", "X", "")</f>
        <v/>
      </c>
      <c r="F19" s="15" t="str">
        <f>IF('Segregation of Duties Worksheet'!E13="X", "X", "")</f>
        <v/>
      </c>
      <c r="G19" s="15" t="str">
        <f>IF('Segregation of Duties Worksheet'!F13="X", "X", "")</f>
        <v/>
      </c>
      <c r="H19" s="15" t="str">
        <f>IF('Segregation of Duties Worksheet'!G13="X", "X", "")</f>
        <v/>
      </c>
      <c r="I19" s="15" t="str">
        <f>IF('Segregation of Duties Worksheet'!H13="X", "X", "")</f>
        <v/>
      </c>
      <c r="J19" s="15" t="str">
        <f>IF('Segregation of Duties Worksheet'!I13="X", "X", "")</f>
        <v/>
      </c>
      <c r="K19" s="15" t="str">
        <f>IF('Segregation of Duties Worksheet'!J13="X", "X", "")</f>
        <v/>
      </c>
      <c r="L19" s="15" t="str">
        <f>IF('Segregation of Duties Worksheet'!K13="X", "X", "")</f>
        <v/>
      </c>
      <c r="M19" s="16" t="str">
        <f>IF('Segregation of Duties Worksheet'!L13="X", "X", "")</f>
        <v/>
      </c>
      <c r="N19" s="2"/>
      <c r="O19" s="248"/>
      <c r="P19" s="249"/>
      <c r="Q19" s="249"/>
      <c r="R19" s="249"/>
      <c r="S19" s="249"/>
      <c r="T19" s="250"/>
      <c r="V19" s="35"/>
      <c r="W19" s="3"/>
      <c r="X19" s="3"/>
      <c r="Y19" s="3"/>
    </row>
    <row r="20" spans="1:25" ht="15" customHeight="1" thickBot="1" x14ac:dyDescent="0.45">
      <c r="A20" s="241"/>
      <c r="B20" s="102" t="s">
        <v>62</v>
      </c>
      <c r="C20" s="25" t="s">
        <v>27</v>
      </c>
      <c r="D20" s="14" t="str">
        <f>IF('Segregation of Duties Worksheet'!C14="X", "X", "")</f>
        <v/>
      </c>
      <c r="E20" s="15" t="str">
        <f>IF('Segregation of Duties Worksheet'!D14="X", "X", "")</f>
        <v/>
      </c>
      <c r="F20" s="15" t="str">
        <f>IF('Segregation of Duties Worksheet'!E14="X", "X", "")</f>
        <v/>
      </c>
      <c r="G20" s="15" t="str">
        <f>IF('Segregation of Duties Worksheet'!F14="X", "X", "")</f>
        <v/>
      </c>
      <c r="H20" s="15" t="str">
        <f>IF('Segregation of Duties Worksheet'!G14="X", "X", "")</f>
        <v/>
      </c>
      <c r="I20" s="15" t="str">
        <f>IF('Segregation of Duties Worksheet'!H14="X", "X", "")</f>
        <v/>
      </c>
      <c r="J20" s="15" t="str">
        <f>IF('Segregation of Duties Worksheet'!I14="X", "X", "")</f>
        <v/>
      </c>
      <c r="K20" s="15" t="str">
        <f>IF('Segregation of Duties Worksheet'!J14="X", "X", "")</f>
        <v/>
      </c>
      <c r="L20" s="15" t="str">
        <f>IF('Segregation of Duties Worksheet'!K14="X", "X", "")</f>
        <v/>
      </c>
      <c r="M20" s="16" t="str">
        <f>IF('Segregation of Duties Worksheet'!L14="X", "X", "")</f>
        <v/>
      </c>
      <c r="N20" s="2"/>
      <c r="O20" s="248"/>
      <c r="P20" s="249"/>
      <c r="Q20" s="249"/>
      <c r="R20" s="249"/>
      <c r="S20" s="249"/>
      <c r="T20" s="250"/>
      <c r="V20" s="35"/>
      <c r="W20" s="3"/>
      <c r="X20" s="3"/>
      <c r="Y20" s="3"/>
    </row>
    <row r="21" spans="1:25" ht="15" thickBot="1" x14ac:dyDescent="0.45">
      <c r="A21" s="241"/>
      <c r="B21" s="102" t="s">
        <v>63</v>
      </c>
      <c r="C21" s="25" t="s">
        <v>28</v>
      </c>
      <c r="D21" s="14" t="str">
        <f>IF('Segregation of Duties Worksheet'!C15="X", "X", "")</f>
        <v/>
      </c>
      <c r="E21" s="15" t="str">
        <f>IF('Segregation of Duties Worksheet'!D15="X", "X", "")</f>
        <v/>
      </c>
      <c r="F21" s="15" t="str">
        <f>IF('Segregation of Duties Worksheet'!E15="X", "X", "")</f>
        <v/>
      </c>
      <c r="G21" s="15" t="str">
        <f>IF('Segregation of Duties Worksheet'!F15="X", "X", "")</f>
        <v/>
      </c>
      <c r="H21" s="15" t="str">
        <f>IF('Segregation of Duties Worksheet'!G15="X", "X", "")</f>
        <v/>
      </c>
      <c r="I21" s="15" t="str">
        <f>IF('Segregation of Duties Worksheet'!H15="X", "X", "")</f>
        <v/>
      </c>
      <c r="J21" s="15" t="str">
        <f>IF('Segregation of Duties Worksheet'!I15="X", "X", "")</f>
        <v/>
      </c>
      <c r="K21" s="15" t="str">
        <f>IF('Segregation of Duties Worksheet'!J15="X", "X", "")</f>
        <v/>
      </c>
      <c r="L21" s="15" t="str">
        <f>IF('Segregation of Duties Worksheet'!K15="X", "X", "")</f>
        <v/>
      </c>
      <c r="M21" s="16" t="str">
        <f>IF('Segregation of Duties Worksheet'!L15="X", "X", "")</f>
        <v/>
      </c>
      <c r="N21" s="2"/>
      <c r="O21" s="251"/>
      <c r="P21" s="252"/>
      <c r="Q21" s="252"/>
      <c r="R21" s="252"/>
      <c r="S21" s="252"/>
      <c r="T21" s="253"/>
      <c r="V21" s="35"/>
      <c r="W21" s="3"/>
      <c r="X21" s="3"/>
      <c r="Y21" s="3"/>
    </row>
    <row r="22" spans="1:25" ht="15" thickBot="1" x14ac:dyDescent="0.45">
      <c r="A22" s="241"/>
      <c r="B22" s="102" t="s">
        <v>64</v>
      </c>
      <c r="C22" s="26" t="s">
        <v>29</v>
      </c>
      <c r="D22" s="14" t="str">
        <f>IF('Segregation of Duties Worksheet'!C16="X", "X", "")</f>
        <v/>
      </c>
      <c r="E22" s="15" t="str">
        <f>IF('Segregation of Duties Worksheet'!D16="X", "X", "")</f>
        <v/>
      </c>
      <c r="F22" s="15" t="str">
        <f>IF('Segregation of Duties Worksheet'!E16="X", "X", "")</f>
        <v/>
      </c>
      <c r="G22" s="15" t="str">
        <f>IF('Segregation of Duties Worksheet'!F16="X", "X", "")</f>
        <v/>
      </c>
      <c r="H22" s="15" t="str">
        <f>IF('Segregation of Duties Worksheet'!G16="X", "X", "")</f>
        <v/>
      </c>
      <c r="I22" s="15" t="str">
        <f>IF('Segregation of Duties Worksheet'!H16="X", "X", "")</f>
        <v/>
      </c>
      <c r="J22" s="15" t="str">
        <f>IF('Segregation of Duties Worksheet'!I16="X", "X", "")</f>
        <v/>
      </c>
      <c r="K22" s="15" t="str">
        <f>IF('Segregation of Duties Worksheet'!J16="X", "X", "")</f>
        <v/>
      </c>
      <c r="L22" s="15" t="str">
        <f>IF('Segregation of Duties Worksheet'!K16="X", "X", "")</f>
        <v/>
      </c>
      <c r="M22" s="16" t="str">
        <f>IF('Segregation of Duties Worksheet'!L16="X", "X", "")</f>
        <v/>
      </c>
      <c r="N22" s="2"/>
      <c r="V22" s="35"/>
      <c r="W22" s="3"/>
      <c r="X22" s="3"/>
      <c r="Y22" s="3"/>
    </row>
    <row r="23" spans="1:25" x14ac:dyDescent="0.4">
      <c r="A23" s="63"/>
      <c r="B23" s="71" t="s">
        <v>65</v>
      </c>
      <c r="C23" s="72" t="s">
        <v>66</v>
      </c>
      <c r="D23" s="52" t="str">
        <f t="shared" ref="D23:M23" si="4">IF(COUNTIF(D17:D22, "X")&gt;0, IF(SUM((COUNTIF(D17, "X")+COUNTIF(D20, "X")+COUNTIF(D54, "X")&gt;0)*1, (COUNTIF(D18, "X")+COUNTIF(D19, "X")+COUNTIF(D21, "X")&gt;0)*1, (COUNTIF(D22, "X")+COUNTIF(D56, "X")&gt;0)*1)&gt;=2, "Yes", "No"), "")</f>
        <v/>
      </c>
      <c r="E23" s="53" t="str">
        <f t="shared" si="4"/>
        <v/>
      </c>
      <c r="F23" s="53" t="str">
        <f t="shared" si="4"/>
        <v/>
      </c>
      <c r="G23" s="53" t="str">
        <f t="shared" si="4"/>
        <v/>
      </c>
      <c r="H23" s="53" t="str">
        <f t="shared" si="4"/>
        <v/>
      </c>
      <c r="I23" s="53" t="str">
        <f t="shared" si="4"/>
        <v/>
      </c>
      <c r="J23" s="53" t="str">
        <f t="shared" si="4"/>
        <v/>
      </c>
      <c r="K23" s="53" t="str">
        <f t="shared" si="4"/>
        <v/>
      </c>
      <c r="L23" s="53" t="str">
        <f t="shared" si="4"/>
        <v/>
      </c>
      <c r="M23" s="54" t="str">
        <f t="shared" si="4"/>
        <v/>
      </c>
      <c r="N23" s="2"/>
      <c r="V23" s="35"/>
      <c r="W23" s="3"/>
      <c r="X23" s="3"/>
      <c r="Y23" s="3"/>
    </row>
    <row r="24" spans="1:25" ht="32.25" customHeight="1" thickBot="1" x14ac:dyDescent="0.45">
      <c r="A24" s="64"/>
      <c r="B24" s="65"/>
      <c r="C24" s="73" t="s">
        <v>67</v>
      </c>
      <c r="D24" s="49" t="str">
        <f>IF(OR(D23="No", D23=""), "", _xlfn.TEXTJOIN(", ", TRUE, IF(COUNTIF(D17:D20, "X")&gt;0, "R", ""), IF(COUNTIF(D18:D21, "X")&gt;0, "A", ""), IF(D53="X", "R. Ledger", ""), IF(D55="X", "Rx. Accounts", "")))</f>
        <v/>
      </c>
      <c r="E24" s="47" t="str">
        <f t="shared" ref="E24:M24" si="5">IF(OR(E23="No", E23=""), "", _xlfn.TEXTJOIN(", ", TRUE, IF(COUNTIF(E17:E20, "X")&gt;0, "R", ""), IF(COUNTIF(E18:E21, "X")&gt;0, "A", ""), IF(E53="X", "R. Ledger", ""), IF(E55="X", "Rx. Accounts", "")))</f>
        <v/>
      </c>
      <c r="F24" s="47" t="str">
        <f t="shared" si="5"/>
        <v/>
      </c>
      <c r="G24" s="47" t="str">
        <f t="shared" si="5"/>
        <v/>
      </c>
      <c r="H24" s="47" t="str">
        <f t="shared" si="5"/>
        <v/>
      </c>
      <c r="I24" s="47" t="str">
        <f t="shared" si="5"/>
        <v/>
      </c>
      <c r="J24" s="47" t="str">
        <f t="shared" si="5"/>
        <v/>
      </c>
      <c r="K24" s="47" t="str">
        <f t="shared" si="5"/>
        <v/>
      </c>
      <c r="L24" s="47" t="str">
        <f t="shared" si="5"/>
        <v/>
      </c>
      <c r="M24" s="48" t="str">
        <f t="shared" si="5"/>
        <v/>
      </c>
      <c r="N24" s="2"/>
      <c r="V24" s="35"/>
      <c r="W24" s="3"/>
      <c r="X24" s="3"/>
      <c r="Y24" s="3"/>
    </row>
    <row r="25" spans="1:25" ht="15" thickBot="1" x14ac:dyDescent="0.45">
      <c r="A25" s="66"/>
      <c r="B25" s="38"/>
      <c r="C25" s="38"/>
      <c r="D25" s="38"/>
      <c r="E25" s="38"/>
      <c r="F25" s="38"/>
      <c r="G25" s="38"/>
      <c r="H25" s="38"/>
      <c r="I25" s="38"/>
      <c r="J25" s="38"/>
      <c r="K25" s="38"/>
      <c r="L25" s="38"/>
      <c r="M25" s="39"/>
      <c r="N25" s="18"/>
      <c r="V25" s="35"/>
      <c r="W25" s="3"/>
      <c r="X25" s="3"/>
      <c r="Y25" s="3"/>
    </row>
    <row r="26" spans="1:25" ht="15" thickBot="1" x14ac:dyDescent="0.45">
      <c r="A26" s="230" t="s">
        <v>30</v>
      </c>
      <c r="B26" s="102" t="s">
        <v>62</v>
      </c>
      <c r="C26" s="24" t="s">
        <v>31</v>
      </c>
      <c r="D26" s="14" t="str">
        <f>IF('Segregation of Duties Worksheet'!C17="X", "X", "")</f>
        <v/>
      </c>
      <c r="E26" s="15" t="str">
        <f>IF('Segregation of Duties Worksheet'!D17="X", "X", "")</f>
        <v/>
      </c>
      <c r="F26" s="15" t="str">
        <f>IF('Segregation of Duties Worksheet'!E17="X", "X", "")</f>
        <v/>
      </c>
      <c r="G26" s="15" t="str">
        <f>IF('Segregation of Duties Worksheet'!F17="X", "X", "")</f>
        <v/>
      </c>
      <c r="H26" s="15" t="str">
        <f>IF('Segregation of Duties Worksheet'!G17="X", "X", "")</f>
        <v/>
      </c>
      <c r="I26" s="15" t="str">
        <f>IF('Segregation of Duties Worksheet'!H17="X", "X", "")</f>
        <v/>
      </c>
      <c r="J26" s="15" t="str">
        <f>IF('Segregation of Duties Worksheet'!I17="X", "X", "")</f>
        <v/>
      </c>
      <c r="K26" s="15" t="str">
        <f>IF('Segregation of Duties Worksheet'!J17="X", "X", "")</f>
        <v/>
      </c>
      <c r="L26" s="15" t="str">
        <f>IF('Segregation of Duties Worksheet'!K17="X", "X", "")</f>
        <v/>
      </c>
      <c r="M26" s="16" t="str">
        <f>IF('Segregation of Duties Worksheet'!L17="X", "X", "")</f>
        <v/>
      </c>
      <c r="N26" s="2"/>
      <c r="V26" s="35"/>
      <c r="W26" s="3"/>
      <c r="X26" s="3"/>
      <c r="Y26" s="3"/>
    </row>
    <row r="27" spans="1:25" ht="15" thickBot="1" x14ac:dyDescent="0.45">
      <c r="A27" s="230"/>
      <c r="B27" s="102" t="s">
        <v>63</v>
      </c>
      <c r="C27" s="25" t="s">
        <v>32</v>
      </c>
      <c r="D27" s="14" t="str">
        <f>IF('Segregation of Duties Worksheet'!C18="X", "X", "")</f>
        <v/>
      </c>
      <c r="E27" s="15" t="str">
        <f>IF('Segregation of Duties Worksheet'!D18="X", "X", "")</f>
        <v/>
      </c>
      <c r="F27" s="15" t="str">
        <f>IF('Segregation of Duties Worksheet'!E18="X", "X", "")</f>
        <v/>
      </c>
      <c r="G27" s="15" t="str">
        <f>IF('Segregation of Duties Worksheet'!F18="X", "X", "")</f>
        <v/>
      </c>
      <c r="H27" s="15" t="str">
        <f>IF('Segregation of Duties Worksheet'!G18="X", "X", "")</f>
        <v/>
      </c>
      <c r="I27" s="15" t="str">
        <f>IF('Segregation of Duties Worksheet'!H18="X", "X", "")</f>
        <v/>
      </c>
      <c r="J27" s="15" t="str">
        <f>IF('Segregation of Duties Worksheet'!I18="X", "X", "")</f>
        <v/>
      </c>
      <c r="K27" s="15" t="str">
        <f>IF('Segregation of Duties Worksheet'!J18="X", "X", "")</f>
        <v/>
      </c>
      <c r="L27" s="15" t="str">
        <f>IF('Segregation of Duties Worksheet'!K18="X", "X", "")</f>
        <v/>
      </c>
      <c r="M27" s="16" t="str">
        <f>IF('Segregation of Duties Worksheet'!L18="X", "X", "")</f>
        <v/>
      </c>
      <c r="N27" s="2"/>
      <c r="Q27" s="15"/>
      <c r="R27" s="15"/>
      <c r="S27" s="15"/>
      <c r="T27" s="15"/>
      <c r="V27" s="35"/>
      <c r="W27" s="3"/>
      <c r="X27" s="3"/>
      <c r="Y27" s="3"/>
    </row>
    <row r="28" spans="1:25" ht="15" thickBot="1" x14ac:dyDescent="0.45">
      <c r="A28" s="230"/>
      <c r="B28" s="102" t="s">
        <v>62</v>
      </c>
      <c r="C28" s="25" t="s">
        <v>33</v>
      </c>
      <c r="D28" s="14" t="str">
        <f>IF('Segregation of Duties Worksheet'!C19="X", "X", "")</f>
        <v/>
      </c>
      <c r="E28" s="15" t="str">
        <f>IF('Segregation of Duties Worksheet'!D19="X", "X", "")</f>
        <v/>
      </c>
      <c r="F28" s="15" t="str">
        <f>IF('Segregation of Duties Worksheet'!E19="X", "X", "")</f>
        <v/>
      </c>
      <c r="G28" s="15" t="str">
        <f>IF('Segregation of Duties Worksheet'!F19="X", "X", "")</f>
        <v/>
      </c>
      <c r="H28" s="15" t="str">
        <f>IF('Segregation of Duties Worksheet'!G19="X", "X", "")</f>
        <v/>
      </c>
      <c r="I28" s="15" t="str">
        <f>IF('Segregation of Duties Worksheet'!H19="X", "X", "")</f>
        <v/>
      </c>
      <c r="J28" s="15" t="str">
        <f>IF('Segregation of Duties Worksheet'!I19="X", "X", "")</f>
        <v/>
      </c>
      <c r="K28" s="15" t="str">
        <f>IF('Segregation of Duties Worksheet'!J19="X", "X", "")</f>
        <v/>
      </c>
      <c r="L28" s="15" t="str">
        <f>IF('Segregation of Duties Worksheet'!K19="X", "X", "")</f>
        <v/>
      </c>
      <c r="M28" s="16" t="str">
        <f>IF('Segregation of Duties Worksheet'!L19="X", "X", "")</f>
        <v/>
      </c>
      <c r="N28" s="2"/>
      <c r="Q28" s="15"/>
      <c r="R28" s="15"/>
      <c r="S28" s="15"/>
      <c r="T28" s="15"/>
      <c r="V28" s="3"/>
      <c r="W28" s="3"/>
      <c r="X28" s="3"/>
      <c r="Y28" s="3"/>
    </row>
    <row r="29" spans="1:25" ht="15" thickBot="1" x14ac:dyDescent="0.45">
      <c r="A29" s="230"/>
      <c r="B29" s="102" t="s">
        <v>63</v>
      </c>
      <c r="C29" s="25" t="s">
        <v>34</v>
      </c>
      <c r="D29" s="14" t="str">
        <f>IF('Segregation of Duties Worksheet'!C20="X", "X", "")</f>
        <v/>
      </c>
      <c r="E29" s="15" t="str">
        <f>IF('Segregation of Duties Worksheet'!D20="X", "X", "")</f>
        <v/>
      </c>
      <c r="F29" s="15" t="str">
        <f>IF('Segregation of Duties Worksheet'!E20="X", "X", "")</f>
        <v/>
      </c>
      <c r="G29" s="15" t="str">
        <f>IF('Segregation of Duties Worksheet'!F20="X", "X", "")</f>
        <v/>
      </c>
      <c r="H29" s="15" t="str">
        <f>IF('Segregation of Duties Worksheet'!G20="X", "X", "")</f>
        <v/>
      </c>
      <c r="I29" s="15" t="str">
        <f>IF('Segregation of Duties Worksheet'!H20="X", "X", "")</f>
        <v/>
      </c>
      <c r="J29" s="15" t="str">
        <f>IF('Segregation of Duties Worksheet'!I20="X", "X", "")</f>
        <v/>
      </c>
      <c r="K29" s="15" t="str">
        <f>IF('Segregation of Duties Worksheet'!J20="X", "X", "")</f>
        <v/>
      </c>
      <c r="L29" s="15" t="str">
        <f>IF('Segregation of Duties Worksheet'!K20="X", "X", "")</f>
        <v/>
      </c>
      <c r="M29" s="16" t="str">
        <f>IF('Segregation of Duties Worksheet'!L20="X", "X", "")</f>
        <v/>
      </c>
      <c r="N29" s="2"/>
      <c r="Q29" s="15"/>
      <c r="R29" s="15"/>
      <c r="S29" s="15"/>
      <c r="T29" s="15"/>
      <c r="V29" s="36"/>
      <c r="W29" s="3"/>
      <c r="X29" s="3"/>
      <c r="Y29" s="3"/>
    </row>
    <row r="30" spans="1:25" ht="15" thickBot="1" x14ac:dyDescent="0.45">
      <c r="A30" s="230"/>
      <c r="B30" s="102" t="s">
        <v>61</v>
      </c>
      <c r="C30" s="25" t="s">
        <v>35</v>
      </c>
      <c r="D30" s="14" t="str">
        <f>IF('Segregation of Duties Worksheet'!C21="X", "X", "")</f>
        <v/>
      </c>
      <c r="E30" s="15" t="str">
        <f>IF('Segregation of Duties Worksheet'!D21="X", "X", "")</f>
        <v/>
      </c>
      <c r="F30" s="15" t="str">
        <f>IF('Segregation of Duties Worksheet'!E21="X", "X", "")</f>
        <v/>
      </c>
      <c r="G30" s="15" t="str">
        <f>IF('Segregation of Duties Worksheet'!F21="X", "X", "")</f>
        <v/>
      </c>
      <c r="H30" s="15" t="str">
        <f>IF('Segregation of Duties Worksheet'!G21="X", "X", "")</f>
        <v/>
      </c>
      <c r="I30" s="15" t="str">
        <f>IF('Segregation of Duties Worksheet'!H21="X", "X", "")</f>
        <v/>
      </c>
      <c r="J30" s="15" t="str">
        <f>IF('Segregation of Duties Worksheet'!I21="X", "X", "")</f>
        <v/>
      </c>
      <c r="K30" s="15" t="str">
        <f>IF('Segregation of Duties Worksheet'!J21="X", "X", "")</f>
        <v/>
      </c>
      <c r="L30" s="15" t="str">
        <f>IF('Segregation of Duties Worksheet'!K21="X", "X", "")</f>
        <v/>
      </c>
      <c r="M30" s="16" t="str">
        <f>IF('Segregation of Duties Worksheet'!L21="X", "X", "")</f>
        <v/>
      </c>
      <c r="N30" s="2"/>
      <c r="Q30" s="15"/>
      <c r="R30" s="15"/>
      <c r="S30" s="15"/>
      <c r="T30" s="15"/>
      <c r="U30" s="15"/>
      <c r="V30" s="35"/>
      <c r="W30" s="17"/>
      <c r="X30" s="3"/>
      <c r="Y30" s="3"/>
    </row>
    <row r="31" spans="1:25" ht="15" thickBot="1" x14ac:dyDescent="0.45">
      <c r="A31" s="230"/>
      <c r="B31" s="102" t="s">
        <v>62</v>
      </c>
      <c r="C31" s="25" t="s">
        <v>71</v>
      </c>
      <c r="D31" s="14" t="str">
        <f>IF('Segregation of Duties Worksheet'!C22="X", "X", "")</f>
        <v/>
      </c>
      <c r="E31" s="15" t="str">
        <f>IF('Segregation of Duties Worksheet'!D22="X", "X", "")</f>
        <v/>
      </c>
      <c r="F31" s="15" t="str">
        <f>IF('Segregation of Duties Worksheet'!E22="X", "X", "")</f>
        <v/>
      </c>
      <c r="G31" s="15" t="str">
        <f>IF('Segregation of Duties Worksheet'!F22="X", "X", "")</f>
        <v/>
      </c>
      <c r="H31" s="15" t="str">
        <f>IF('Segregation of Duties Worksheet'!G22="X", "X", "")</f>
        <v/>
      </c>
      <c r="I31" s="15" t="str">
        <f>IF('Segregation of Duties Worksheet'!H22="X", "X", "")</f>
        <v/>
      </c>
      <c r="J31" s="15" t="str">
        <f>IF('Segregation of Duties Worksheet'!I22="X", "X", "")</f>
        <v/>
      </c>
      <c r="K31" s="15" t="str">
        <f>IF('Segregation of Duties Worksheet'!J22="X", "X", "")</f>
        <v/>
      </c>
      <c r="L31" s="15" t="str">
        <f>IF('Segregation of Duties Worksheet'!K22="X", "X", "")</f>
        <v/>
      </c>
      <c r="M31" s="16" t="str">
        <f>IF('Segregation of Duties Worksheet'!L22="X", "X", "")</f>
        <v/>
      </c>
      <c r="N31" s="2"/>
      <c r="Q31" s="27"/>
      <c r="R31" s="27"/>
      <c r="S31" s="27"/>
      <c r="T31" s="27"/>
      <c r="U31" s="15"/>
      <c r="V31" s="35"/>
      <c r="W31" s="17"/>
      <c r="X31" s="3"/>
      <c r="Y31" s="3"/>
    </row>
    <row r="32" spans="1:25" ht="15" thickBot="1" x14ac:dyDescent="0.45">
      <c r="A32" s="230"/>
      <c r="B32" s="102" t="s">
        <v>63</v>
      </c>
      <c r="C32" s="25" t="s">
        <v>72</v>
      </c>
      <c r="D32" s="14" t="str">
        <f>IF('Segregation of Duties Worksheet'!C23="X", "X", "")</f>
        <v/>
      </c>
      <c r="E32" s="15" t="str">
        <f>IF('Segregation of Duties Worksheet'!D23="X", "X", "")</f>
        <v/>
      </c>
      <c r="F32" s="15" t="str">
        <f>IF('Segregation of Duties Worksheet'!E23="X", "X", "")</f>
        <v/>
      </c>
      <c r="G32" s="15" t="str">
        <f>IF('Segregation of Duties Worksheet'!F23="X", "X", "")</f>
        <v/>
      </c>
      <c r="H32" s="15" t="str">
        <f>IF('Segregation of Duties Worksheet'!G23="X", "X", "")</f>
        <v/>
      </c>
      <c r="I32" s="15" t="str">
        <f>IF('Segregation of Duties Worksheet'!H23="X", "X", "")</f>
        <v/>
      </c>
      <c r="J32" s="15" t="str">
        <f>IF('Segregation of Duties Worksheet'!I23="X", "X", "")</f>
        <v/>
      </c>
      <c r="K32" s="15" t="str">
        <f>IF('Segregation of Duties Worksheet'!J23="X", "X", "")</f>
        <v/>
      </c>
      <c r="L32" s="15" t="str">
        <f>IF('Segregation of Duties Worksheet'!K23="X", "X", "")</f>
        <v/>
      </c>
      <c r="M32" s="16" t="str">
        <f>IF('Segregation of Duties Worksheet'!L23="X", "X", "")</f>
        <v/>
      </c>
      <c r="N32" s="2"/>
      <c r="U32" s="15"/>
      <c r="V32" s="35"/>
      <c r="W32" s="17"/>
      <c r="X32" s="3"/>
      <c r="Y32" s="3"/>
    </row>
    <row r="33" spans="1:25" ht="29.6" thickBot="1" x14ac:dyDescent="0.45">
      <c r="A33" s="230"/>
      <c r="B33" s="102" t="s">
        <v>64</v>
      </c>
      <c r="C33" s="196" t="s">
        <v>38</v>
      </c>
      <c r="D33" s="14" t="str">
        <f>IF('Segregation of Duties Worksheet'!C24="X", "X", "")</f>
        <v/>
      </c>
      <c r="E33" s="15" t="str">
        <f>IF('Segregation of Duties Worksheet'!D24="X", "X", "")</f>
        <v/>
      </c>
      <c r="F33" s="15" t="str">
        <f>IF('Segregation of Duties Worksheet'!E24="X", "X", "")</f>
        <v/>
      </c>
      <c r="G33" s="15" t="str">
        <f>IF('Segregation of Duties Worksheet'!F24="X", "X", "")</f>
        <v/>
      </c>
      <c r="H33" s="15" t="str">
        <f>IF('Segregation of Duties Worksheet'!G24="X", "X", "")</f>
        <v/>
      </c>
      <c r="I33" s="15" t="str">
        <f>IF('Segregation of Duties Worksheet'!H24="X", "X", "")</f>
        <v/>
      </c>
      <c r="J33" s="15" t="str">
        <f>IF('Segregation of Duties Worksheet'!I24="X", "X", "")</f>
        <v/>
      </c>
      <c r="K33" s="15" t="str">
        <f>IF('Segregation of Duties Worksheet'!J24="X", "X", "")</f>
        <v/>
      </c>
      <c r="L33" s="15" t="str">
        <f>IF('Segregation of Duties Worksheet'!K24="X", "X", "")</f>
        <v/>
      </c>
      <c r="M33" s="16" t="str">
        <f>IF('Segregation of Duties Worksheet'!L24="X", "X", "")</f>
        <v/>
      </c>
      <c r="N33" s="2"/>
      <c r="Q33" s="30"/>
      <c r="R33" s="30"/>
      <c r="S33" s="30"/>
      <c r="T33" s="30"/>
      <c r="U33" s="15"/>
      <c r="V33" s="35"/>
      <c r="W33" s="17"/>
      <c r="X33" s="3"/>
      <c r="Y33" s="3"/>
    </row>
    <row r="34" spans="1:25" ht="29.6" thickBot="1" x14ac:dyDescent="0.45">
      <c r="A34" s="230"/>
      <c r="B34" s="102" t="s">
        <v>61</v>
      </c>
      <c r="C34" s="196" t="s">
        <v>73</v>
      </c>
      <c r="D34" s="14" t="str">
        <f>IF('Segregation of Duties Worksheet'!C25="X", "X", "")</f>
        <v/>
      </c>
      <c r="E34" s="15" t="str">
        <f>IF('Segregation of Duties Worksheet'!D25="X", "X", "")</f>
        <v/>
      </c>
      <c r="F34" s="15" t="str">
        <f>IF('Segregation of Duties Worksheet'!E25="X", "X", "")</f>
        <v/>
      </c>
      <c r="G34" s="15" t="str">
        <f>IF('Segregation of Duties Worksheet'!F25="X", "X", "")</f>
        <v/>
      </c>
      <c r="H34" s="15" t="str">
        <f>IF('Segregation of Duties Worksheet'!G25="X", "X", "")</f>
        <v/>
      </c>
      <c r="I34" s="15" t="str">
        <f>IF('Segregation of Duties Worksheet'!H25="X", "X", "")</f>
        <v/>
      </c>
      <c r="J34" s="15" t="str">
        <f>IF('Segregation of Duties Worksheet'!I25="X", "X", "")</f>
        <v/>
      </c>
      <c r="K34" s="15" t="str">
        <f>IF('Segregation of Duties Worksheet'!J25="X", "X", "")</f>
        <v/>
      </c>
      <c r="L34" s="15" t="str">
        <f>IF('Segregation of Duties Worksheet'!K25="X", "X", "")</f>
        <v/>
      </c>
      <c r="M34" s="16" t="str">
        <f>IF('Segregation of Duties Worksheet'!L25="X", "X", "")</f>
        <v/>
      </c>
      <c r="N34" s="2"/>
      <c r="Q34" s="15"/>
      <c r="R34" s="15"/>
      <c r="S34" s="15"/>
      <c r="T34" s="15"/>
      <c r="U34" s="15"/>
      <c r="V34" s="15"/>
      <c r="W34" s="15"/>
    </row>
    <row r="35" spans="1:25" ht="15" thickBot="1" x14ac:dyDescent="0.45">
      <c r="A35" s="230"/>
      <c r="B35" s="102" t="s">
        <v>61</v>
      </c>
      <c r="C35" s="26" t="s">
        <v>40</v>
      </c>
      <c r="D35" s="14" t="str">
        <f>IF('Segregation of Duties Worksheet'!C26="X", "X", "")</f>
        <v/>
      </c>
      <c r="E35" s="15" t="str">
        <f>IF('Segregation of Duties Worksheet'!D26="X", "X", "")</f>
        <v/>
      </c>
      <c r="F35" s="15" t="str">
        <f>IF('Segregation of Duties Worksheet'!E26="X", "X", "")</f>
        <v/>
      </c>
      <c r="G35" s="15" t="str">
        <f>IF('Segregation of Duties Worksheet'!F26="X", "X", "")</f>
        <v/>
      </c>
      <c r="H35" s="15" t="str">
        <f>IF('Segregation of Duties Worksheet'!G26="X", "X", "")</f>
        <v/>
      </c>
      <c r="I35" s="15" t="str">
        <f>IF('Segregation of Duties Worksheet'!H26="X", "X", "")</f>
        <v/>
      </c>
      <c r="J35" s="15" t="str">
        <f>IF('Segregation of Duties Worksheet'!I26="X", "X", "")</f>
        <v/>
      </c>
      <c r="K35" s="15" t="str">
        <f>IF('Segregation of Duties Worksheet'!J26="X", "X", "")</f>
        <v/>
      </c>
      <c r="L35" s="15" t="str">
        <f>IF('Segregation of Duties Worksheet'!K26="X", "X", "")</f>
        <v/>
      </c>
      <c r="M35" s="16" t="str">
        <f>IF('Segregation of Duties Worksheet'!L26="X", "X", "")</f>
        <v/>
      </c>
      <c r="N35" s="2"/>
      <c r="Q35" s="15"/>
      <c r="R35" s="15"/>
      <c r="S35" s="15"/>
      <c r="T35" s="15"/>
      <c r="U35" s="15"/>
      <c r="V35" s="15"/>
      <c r="W35" s="15"/>
    </row>
    <row r="36" spans="1:25" x14ac:dyDescent="0.4">
      <c r="A36" s="56"/>
      <c r="B36" s="71" t="s">
        <v>65</v>
      </c>
      <c r="C36" s="191" t="s">
        <v>66</v>
      </c>
      <c r="D36" s="52" t="str">
        <f>IF(COUNTIF(D26:D35,"X")=0,"",IF(SUM((COUNTIF(D26,"X")+COUNTIF(D28,"X")+COUNTIF(D31,"X")+COUNTIF(D54,"X")&gt;0)*1,(COUNTIF(D27,"X")+COUNTIF(D29,"X")+COUNTIF(D32,"X")&gt;0)*1,(COUNTIF(D30,"X")+COUNTIF(D34,"X")+COUNTIF(D35,"X")&gt;0)*1,(COUNTIF(D33,"X")+COUNTIF(D56,"X")&gt;0)*1)&gt;=2,"Yes","No"))</f>
        <v/>
      </c>
      <c r="E36" s="53" t="str">
        <f t="shared" ref="E36:M36" si="6">IF(COUNTIF(E26:E35,"X")=0,"",IF(SUM((COUNTIF(E26,"X")+COUNTIF(E28,"X")+COUNTIF(E31,"X")+COUNTIF(E54,"X")&gt;0)*1,(COUNTIF(E27,"X")+COUNTIF(E29,"X")+COUNTIF(E32,"X")&gt;0)*1,(COUNTIF(E30,"X")+COUNTIF(E34,"X")+COUNTIF(E35,"X")&gt;0)*1,(COUNTIF(E33,"X")+COUNTIF(E56,"X")&gt;0)*1)&gt;=2,"Yes","No"))</f>
        <v/>
      </c>
      <c r="F36" s="53" t="str">
        <f t="shared" si="6"/>
        <v/>
      </c>
      <c r="G36" s="53" t="str">
        <f t="shared" si="6"/>
        <v/>
      </c>
      <c r="H36" s="53" t="str">
        <f t="shared" si="6"/>
        <v/>
      </c>
      <c r="I36" s="53" t="str">
        <f t="shared" si="6"/>
        <v/>
      </c>
      <c r="J36" s="53" t="str">
        <f t="shared" si="6"/>
        <v/>
      </c>
      <c r="K36" s="53" t="str">
        <f t="shared" si="6"/>
        <v/>
      </c>
      <c r="L36" s="53" t="str">
        <f t="shared" si="6"/>
        <v/>
      </c>
      <c r="M36" s="54" t="str">
        <f t="shared" si="6"/>
        <v/>
      </c>
      <c r="N36" s="2"/>
      <c r="Q36" s="15"/>
      <c r="R36" s="15"/>
      <c r="S36" s="15"/>
      <c r="T36" s="15"/>
    </row>
    <row r="37" spans="1:25" ht="45.75" customHeight="1" thickBot="1" x14ac:dyDescent="0.45">
      <c r="A37" s="57"/>
      <c r="B37" s="58"/>
      <c r="C37" s="195" t="s">
        <v>67</v>
      </c>
      <c r="D37" s="49" t="str">
        <f t="shared" ref="D37:M37" si="7">IF(OR(D36="No",D36=""),"",_xlfn.TEXTJOIN(", ", TRUE, IF(COUNTIF(D26,"X")+COUNTIF(D28,"X")+COUNTIF(D31,"X")&gt;0,"R",""), IF(COUNTIF(D27,"X")+COUNTIF(D29,"X")+COUNTIF(D32,"X")&gt;0,"A",""), IF(COUNTIF(D30,"X")+COUNTIF(D34,"X")+COUNTIF(D35,"X")&gt;0,"C",""), IF(COUNTIF(D33,"X")&gt;0,"Rx",""), IF(COUNTIF(D54,"X")&gt;0,"R. Ledger",""), IF(COUNTIF(D56,"X")&gt;0,"Rx. Accounts","")))</f>
        <v/>
      </c>
      <c r="E37" s="47" t="str">
        <f t="shared" si="7"/>
        <v/>
      </c>
      <c r="F37" s="47" t="str">
        <f t="shared" si="7"/>
        <v/>
      </c>
      <c r="G37" s="47" t="str">
        <f t="shared" si="7"/>
        <v/>
      </c>
      <c r="H37" s="47" t="str">
        <f t="shared" si="7"/>
        <v/>
      </c>
      <c r="I37" s="47" t="str">
        <f t="shared" si="7"/>
        <v/>
      </c>
      <c r="J37" s="47" t="str">
        <f t="shared" si="7"/>
        <v/>
      </c>
      <c r="K37" s="47" t="str">
        <f t="shared" si="7"/>
        <v/>
      </c>
      <c r="L37" s="47" t="str">
        <f t="shared" si="7"/>
        <v/>
      </c>
      <c r="M37" s="48" t="str">
        <f t="shared" si="7"/>
        <v/>
      </c>
      <c r="N37" s="2"/>
      <c r="Q37" s="15"/>
      <c r="R37" s="15"/>
      <c r="S37" s="15"/>
      <c r="T37" s="15"/>
    </row>
    <row r="38" spans="1:25" ht="15" thickBot="1" x14ac:dyDescent="0.45">
      <c r="A38" s="59"/>
      <c r="B38" s="38"/>
      <c r="C38" s="38"/>
      <c r="D38" s="38"/>
      <c r="E38" s="38"/>
      <c r="F38" s="38"/>
      <c r="G38" s="38"/>
      <c r="H38" s="38"/>
      <c r="I38" s="38"/>
      <c r="J38" s="38"/>
      <c r="K38" s="38"/>
      <c r="L38" s="38"/>
      <c r="M38" s="39"/>
      <c r="N38" s="18"/>
      <c r="Q38" s="15"/>
      <c r="R38" s="15"/>
      <c r="S38" s="15"/>
      <c r="T38" s="15"/>
    </row>
    <row r="39" spans="1:25" ht="41.25" customHeight="1" thickBot="1" x14ac:dyDescent="0.45">
      <c r="A39" s="115" t="s">
        <v>41</v>
      </c>
      <c r="B39" s="102" t="s">
        <v>62</v>
      </c>
      <c r="C39" s="17" t="s">
        <v>42</v>
      </c>
      <c r="D39" s="14" t="str">
        <f>IF('Segregation of Duties Worksheet'!C27="X", "X", "")</f>
        <v/>
      </c>
      <c r="E39" s="15" t="str">
        <f>IF('Segregation of Duties Worksheet'!D27="X", "X", "")</f>
        <v/>
      </c>
      <c r="F39" s="15" t="str">
        <f>IF('Segregation of Duties Worksheet'!E27="X", "X", "")</f>
        <v/>
      </c>
      <c r="G39" s="15" t="str">
        <f>IF('Segregation of Duties Worksheet'!F27="X", "X", "")</f>
        <v/>
      </c>
      <c r="H39" s="15" t="str">
        <f>IF('Segregation of Duties Worksheet'!G27="X", "X", "")</f>
        <v/>
      </c>
      <c r="I39" s="15" t="str">
        <f>IF('Segregation of Duties Worksheet'!H27="X", "X", "")</f>
        <v/>
      </c>
      <c r="J39" s="15" t="str">
        <f>IF('Segregation of Duties Worksheet'!I27="X", "X", "")</f>
        <v/>
      </c>
      <c r="K39" s="15" t="str">
        <f>IF('Segregation of Duties Worksheet'!J27="X", "X", "")</f>
        <v/>
      </c>
      <c r="L39" s="15" t="str">
        <f>IF('Segregation of Duties Worksheet'!K27="X", "X", "")</f>
        <v/>
      </c>
      <c r="M39" s="16" t="str">
        <f>IF('Segregation of Duties Worksheet'!L27="X", "X", "")</f>
        <v/>
      </c>
      <c r="N39" s="2"/>
      <c r="Q39" s="15"/>
      <c r="R39" s="15"/>
      <c r="S39" s="15"/>
      <c r="T39" s="15"/>
    </row>
    <row r="40" spans="1:25" ht="17.25" customHeight="1" x14ac:dyDescent="0.4">
      <c r="A40" s="60"/>
      <c r="B40" s="131" t="s">
        <v>65</v>
      </c>
      <c r="C40" s="191" t="s">
        <v>66</v>
      </c>
      <c r="D40" s="52" t="str">
        <f>IF(D39&lt;&gt;"X","",IF(SUM((COUNTIF(D39,"X")+COUNTIF(D54,"X")&gt;0)*1,(COUNTIF(D56,"X")&gt;0)*1)&gt;=2,"Yes","No"))</f>
        <v/>
      </c>
      <c r="E40" s="53" t="str">
        <f t="shared" ref="E40:M40" si="8">IF(E39&lt;&gt;"X","",IF(SUM((COUNTIF(E39,"X")+COUNTIF(E54,"X")&gt;0)*1,(COUNTIF(E56,"X")&gt;0)*1)&gt;=2,"Yes","No"))</f>
        <v/>
      </c>
      <c r="F40" s="53" t="str">
        <f t="shared" si="8"/>
        <v/>
      </c>
      <c r="G40" s="53" t="str">
        <f t="shared" si="8"/>
        <v/>
      </c>
      <c r="H40" s="53" t="str">
        <f t="shared" si="8"/>
        <v/>
      </c>
      <c r="I40" s="53" t="str">
        <f t="shared" si="8"/>
        <v/>
      </c>
      <c r="J40" s="53" t="str">
        <f t="shared" si="8"/>
        <v/>
      </c>
      <c r="K40" s="53" t="str">
        <f t="shared" si="8"/>
        <v/>
      </c>
      <c r="L40" s="53" t="str">
        <f t="shared" si="8"/>
        <v/>
      </c>
      <c r="M40" s="54" t="str">
        <f t="shared" si="8"/>
        <v/>
      </c>
      <c r="N40" s="2"/>
      <c r="Q40" s="15"/>
      <c r="R40" s="15"/>
      <c r="S40" s="15"/>
      <c r="T40" s="15"/>
    </row>
    <row r="41" spans="1:25" ht="33" customHeight="1" thickBot="1" x14ac:dyDescent="0.45">
      <c r="A41" s="103"/>
      <c r="B41" s="132"/>
      <c r="C41" s="192" t="s">
        <v>67</v>
      </c>
      <c r="D41" s="49" t="str">
        <f>IF(D40="No", IF(D39="X", "R", "") &amp; IF(D52="X", ", R. Ledger", "") &amp; IF(D54="X", ", Rx. Accounts", ""), "")</f>
        <v/>
      </c>
      <c r="E41" s="47" t="str">
        <f t="shared" ref="E41:M41" si="9">IF(E40="No", IF(E39="X", "R", "") &amp; IF(E52="X", ", R. Ledger", "") &amp; IF(E54="X", ", Rx. Accounts", ""), "")</f>
        <v/>
      </c>
      <c r="F41" s="47" t="str">
        <f t="shared" si="9"/>
        <v/>
      </c>
      <c r="G41" s="47" t="str">
        <f t="shared" si="9"/>
        <v/>
      </c>
      <c r="H41" s="47" t="str">
        <f t="shared" si="9"/>
        <v/>
      </c>
      <c r="I41" s="47" t="str">
        <f t="shared" si="9"/>
        <v/>
      </c>
      <c r="J41" s="47" t="str">
        <f t="shared" si="9"/>
        <v/>
      </c>
      <c r="K41" s="47" t="str">
        <f t="shared" si="9"/>
        <v/>
      </c>
      <c r="L41" s="47" t="str">
        <f t="shared" si="9"/>
        <v/>
      </c>
      <c r="M41" s="48" t="str">
        <f t="shared" si="9"/>
        <v/>
      </c>
      <c r="N41" s="18"/>
      <c r="Q41" s="15"/>
      <c r="R41" s="15"/>
      <c r="S41" s="15"/>
      <c r="T41" s="15"/>
    </row>
    <row r="42" spans="1:25" ht="15" thickBot="1" x14ac:dyDescent="0.45">
      <c r="A42" s="104"/>
      <c r="B42" s="105"/>
      <c r="C42" s="133"/>
      <c r="D42" s="193"/>
      <c r="E42" s="133"/>
      <c r="F42" s="133"/>
      <c r="G42" s="133"/>
      <c r="H42" s="133"/>
      <c r="I42" s="133"/>
      <c r="J42" s="133"/>
      <c r="K42" s="133"/>
      <c r="L42" s="133"/>
      <c r="M42" s="194"/>
      <c r="N42" s="18"/>
      <c r="Q42" s="15"/>
      <c r="R42" s="15"/>
      <c r="S42" s="15"/>
      <c r="T42" s="15"/>
    </row>
    <row r="43" spans="1:25" ht="15" thickBot="1" x14ac:dyDescent="0.45">
      <c r="A43" s="230" t="s">
        <v>43</v>
      </c>
      <c r="B43" s="102" t="s">
        <v>62</v>
      </c>
      <c r="C43" s="24" t="s">
        <v>44</v>
      </c>
      <c r="D43" s="14" t="str">
        <f>IF('Segregation of Duties Worksheet'!C28="X", "X", "")</f>
        <v/>
      </c>
      <c r="E43" s="15" t="str">
        <f>IF('Segregation of Duties Worksheet'!D28="X", "X", "")</f>
        <v/>
      </c>
      <c r="F43" s="15" t="str">
        <f>IF('Segregation of Duties Worksheet'!E28="X", "X", "")</f>
        <v/>
      </c>
      <c r="G43" s="15" t="str">
        <f>IF('Segregation of Duties Worksheet'!F28="X", "X", "")</f>
        <v/>
      </c>
      <c r="H43" s="15" t="str">
        <f>IF('Segregation of Duties Worksheet'!G28="X", "X", "")</f>
        <v/>
      </c>
      <c r="I43" s="15" t="str">
        <f>IF('Segregation of Duties Worksheet'!H28="X", "X", "")</f>
        <v/>
      </c>
      <c r="J43" s="15" t="str">
        <f>IF('Segregation of Duties Worksheet'!I28="X", "X", "")</f>
        <v/>
      </c>
      <c r="K43" s="15" t="str">
        <f>IF('Segregation of Duties Worksheet'!J28="X", "X", "")</f>
        <v/>
      </c>
      <c r="L43" s="15" t="str">
        <f>IF('Segregation of Duties Worksheet'!K28="X", "X", "")</f>
        <v/>
      </c>
      <c r="M43" s="16" t="str">
        <f>IF('Segregation of Duties Worksheet'!L28="X", "X", "")</f>
        <v/>
      </c>
      <c r="N43" s="2"/>
      <c r="Q43" s="15"/>
      <c r="R43" s="15"/>
      <c r="S43" s="15"/>
      <c r="T43" s="15"/>
    </row>
    <row r="44" spans="1:25" ht="15" thickBot="1" x14ac:dyDescent="0.45">
      <c r="A44" s="230"/>
      <c r="B44" s="102" t="s">
        <v>62</v>
      </c>
      <c r="C44" s="25" t="s">
        <v>45</v>
      </c>
      <c r="D44" s="14" t="str">
        <f>IF('Segregation of Duties Worksheet'!C29="X", "X", "")</f>
        <v/>
      </c>
      <c r="E44" s="15" t="str">
        <f>IF('Segregation of Duties Worksheet'!D29="X", "X", "")</f>
        <v/>
      </c>
      <c r="F44" s="15" t="str">
        <f>IF('Segregation of Duties Worksheet'!E29="X", "X", "")</f>
        <v/>
      </c>
      <c r="G44" s="15" t="str">
        <f>IF('Segregation of Duties Worksheet'!F29="X", "X", "")</f>
        <v/>
      </c>
      <c r="H44" s="15" t="str">
        <f>IF('Segregation of Duties Worksheet'!G29="X", "X", "")</f>
        <v/>
      </c>
      <c r="I44" s="15" t="str">
        <f>IF('Segregation of Duties Worksheet'!H29="X", "X", "")</f>
        <v/>
      </c>
      <c r="J44" s="15" t="str">
        <f>IF('Segregation of Duties Worksheet'!I29="X", "X", "")</f>
        <v/>
      </c>
      <c r="K44" s="15" t="str">
        <f>IF('Segregation of Duties Worksheet'!J29="X", "X", "")</f>
        <v/>
      </c>
      <c r="L44" s="15" t="str">
        <f>IF('Segregation of Duties Worksheet'!K29="X", "X", "")</f>
        <v/>
      </c>
      <c r="M44" s="16" t="str">
        <f>IF('Segregation of Duties Worksheet'!L29="X", "X", "")</f>
        <v/>
      </c>
      <c r="N44" s="2"/>
      <c r="Q44" s="27"/>
      <c r="R44" s="27"/>
      <c r="S44" s="27"/>
      <c r="T44" s="27"/>
    </row>
    <row r="45" spans="1:25" ht="15" thickBot="1" x14ac:dyDescent="0.45">
      <c r="A45" s="230"/>
      <c r="B45" s="102" t="s">
        <v>63</v>
      </c>
      <c r="C45" s="25" t="s">
        <v>46</v>
      </c>
      <c r="D45" s="14" t="str">
        <f>IF('Segregation of Duties Worksheet'!C30="X", "X", "")</f>
        <v/>
      </c>
      <c r="E45" s="15" t="str">
        <f>IF('Segregation of Duties Worksheet'!D30="X", "X", "")</f>
        <v/>
      </c>
      <c r="F45" s="15" t="str">
        <f>IF('Segregation of Duties Worksheet'!E30="X", "X", "")</f>
        <v/>
      </c>
      <c r="G45" s="15" t="str">
        <f>IF('Segregation of Duties Worksheet'!F30="X", "X", "")</f>
        <v/>
      </c>
      <c r="H45" s="15" t="str">
        <f>IF('Segregation of Duties Worksheet'!G30="X", "X", "")</f>
        <v/>
      </c>
      <c r="I45" s="15" t="str">
        <f>IF('Segregation of Duties Worksheet'!H30="X", "X", "")</f>
        <v/>
      </c>
      <c r="J45" s="15" t="str">
        <f>IF('Segregation of Duties Worksheet'!I30="X", "X", "")</f>
        <v/>
      </c>
      <c r="K45" s="15" t="str">
        <f>IF('Segregation of Duties Worksheet'!J30="X", "X", "")</f>
        <v/>
      </c>
      <c r="L45" s="15" t="str">
        <f>IF('Segregation of Duties Worksheet'!K30="X", "X", "")</f>
        <v/>
      </c>
      <c r="M45" s="16" t="str">
        <f>IF('Segregation of Duties Worksheet'!L30="X", "X", "")</f>
        <v/>
      </c>
      <c r="N45" s="2"/>
    </row>
    <row r="46" spans="1:25" ht="15" thickBot="1" x14ac:dyDescent="0.45">
      <c r="A46" s="230"/>
      <c r="B46" s="102" t="s">
        <v>62</v>
      </c>
      <c r="C46" s="25" t="s">
        <v>47</v>
      </c>
      <c r="D46" s="14" t="str">
        <f>IF('Segregation of Duties Worksheet'!C31="X", "X", "")</f>
        <v/>
      </c>
      <c r="E46" s="15" t="str">
        <f>IF('Segregation of Duties Worksheet'!D31="X", "X", "")</f>
        <v/>
      </c>
      <c r="F46" s="15" t="str">
        <f>IF('Segregation of Duties Worksheet'!E31="X", "X", "")</f>
        <v/>
      </c>
      <c r="G46" s="15" t="str">
        <f>IF('Segregation of Duties Worksheet'!F31="X", "X", "")</f>
        <v/>
      </c>
      <c r="H46" s="15" t="str">
        <f>IF('Segregation of Duties Worksheet'!G31="X", "X", "")</f>
        <v/>
      </c>
      <c r="I46" s="15" t="str">
        <f>IF('Segregation of Duties Worksheet'!H31="X", "X", "")</f>
        <v/>
      </c>
      <c r="J46" s="15" t="str">
        <f>IF('Segregation of Duties Worksheet'!I31="X", "X", "")</f>
        <v/>
      </c>
      <c r="K46" s="15" t="str">
        <f>IF('Segregation of Duties Worksheet'!J31="X", "X", "")</f>
        <v/>
      </c>
      <c r="L46" s="15" t="str">
        <f>IF('Segregation of Duties Worksheet'!K31="X", "X", "")</f>
        <v/>
      </c>
      <c r="M46" s="16" t="str">
        <f>IF('Segregation of Duties Worksheet'!L31="X", "X", "")</f>
        <v/>
      </c>
      <c r="N46" s="2"/>
      <c r="P46" s="3"/>
      <c r="Q46" s="30"/>
      <c r="R46" s="30"/>
      <c r="S46" s="30"/>
      <c r="T46" s="30"/>
    </row>
    <row r="47" spans="1:25" ht="15" thickBot="1" x14ac:dyDescent="0.45">
      <c r="A47" s="230"/>
      <c r="B47" s="102" t="s">
        <v>62</v>
      </c>
      <c r="C47" s="25" t="s">
        <v>48</v>
      </c>
      <c r="D47" s="14" t="str">
        <f>IF('Segregation of Duties Worksheet'!C32="X", "X", "")</f>
        <v/>
      </c>
      <c r="E47" s="15" t="str">
        <f>IF('Segregation of Duties Worksheet'!D32="X", "X", "")</f>
        <v/>
      </c>
      <c r="F47" s="15" t="str">
        <f>IF('Segregation of Duties Worksheet'!E32="X", "X", "")</f>
        <v/>
      </c>
      <c r="G47" s="15" t="str">
        <f>IF('Segregation of Duties Worksheet'!F32="X", "X", "")</f>
        <v/>
      </c>
      <c r="H47" s="15" t="str">
        <f>IF('Segregation of Duties Worksheet'!G32="X", "X", "")</f>
        <v/>
      </c>
      <c r="I47" s="15" t="str">
        <f>IF('Segregation of Duties Worksheet'!H32="X", "X", "")</f>
        <v/>
      </c>
      <c r="J47" s="15" t="str">
        <f>IF('Segregation of Duties Worksheet'!I32="X", "X", "")</f>
        <v/>
      </c>
      <c r="K47" s="15" t="str">
        <f>IF('Segregation of Duties Worksheet'!J32="X", "X", "")</f>
        <v/>
      </c>
      <c r="L47" s="15" t="str">
        <f>IF('Segregation of Duties Worksheet'!K32="X", "X", "")</f>
        <v/>
      </c>
      <c r="M47" s="16" t="str">
        <f>IF('Segregation of Duties Worksheet'!L32="X", "X", "")</f>
        <v/>
      </c>
      <c r="N47" s="2"/>
      <c r="P47" s="3"/>
      <c r="Q47" s="15"/>
      <c r="R47" s="15"/>
      <c r="S47" s="15"/>
      <c r="T47" s="15"/>
    </row>
    <row r="48" spans="1:25" ht="15" thickBot="1" x14ac:dyDescent="0.45">
      <c r="A48" s="230"/>
      <c r="B48" s="102" t="s">
        <v>63</v>
      </c>
      <c r="C48" s="25" t="s">
        <v>49</v>
      </c>
      <c r="D48" s="14" t="str">
        <f>IF('Segregation of Duties Worksheet'!C33="X", "X", "")</f>
        <v/>
      </c>
      <c r="E48" s="15" t="str">
        <f>IF('Segregation of Duties Worksheet'!D33="X", "X", "")</f>
        <v/>
      </c>
      <c r="F48" s="15" t="str">
        <f>IF('Segregation of Duties Worksheet'!E33="X", "X", "")</f>
        <v/>
      </c>
      <c r="G48" s="15" t="str">
        <f>IF('Segregation of Duties Worksheet'!F33="X", "X", "")</f>
        <v/>
      </c>
      <c r="H48" s="15" t="str">
        <f>IF('Segregation of Duties Worksheet'!G33="X", "X", "")</f>
        <v/>
      </c>
      <c r="I48" s="15" t="str">
        <f>IF('Segregation of Duties Worksheet'!H33="X", "X", "")</f>
        <v/>
      </c>
      <c r="J48" s="15" t="str">
        <f>IF('Segregation of Duties Worksheet'!I33="X", "X", "")</f>
        <v/>
      </c>
      <c r="K48" s="15" t="str">
        <f>IF('Segregation of Duties Worksheet'!J33="X", "X", "")</f>
        <v/>
      </c>
      <c r="L48" s="15" t="str">
        <f>IF('Segregation of Duties Worksheet'!K33="X", "X", "")</f>
        <v/>
      </c>
      <c r="M48" s="16" t="str">
        <f>IF('Segregation of Duties Worksheet'!L33="X", "X", "")</f>
        <v/>
      </c>
      <c r="N48" s="2"/>
      <c r="P48" s="3"/>
      <c r="Q48" s="15"/>
      <c r="R48" s="15"/>
      <c r="S48" s="15"/>
      <c r="T48" s="15"/>
    </row>
    <row r="49" spans="1:20" ht="15" thickBot="1" x14ac:dyDescent="0.45">
      <c r="A49" s="230"/>
      <c r="B49" s="102" t="s">
        <v>62</v>
      </c>
      <c r="C49" s="25" t="s">
        <v>50</v>
      </c>
      <c r="D49" s="14" t="str">
        <f>IF('Segregation of Duties Worksheet'!C34="X", "X", "")</f>
        <v/>
      </c>
      <c r="E49" s="15" t="str">
        <f>IF('Segregation of Duties Worksheet'!D34="X", "X", "")</f>
        <v/>
      </c>
      <c r="F49" s="15" t="str">
        <f>IF('Segregation of Duties Worksheet'!E34="X", "X", "")</f>
        <v/>
      </c>
      <c r="G49" s="15" t="str">
        <f>IF('Segregation of Duties Worksheet'!F34="X", "X", "")</f>
        <v/>
      </c>
      <c r="H49" s="15" t="str">
        <f>IF('Segregation of Duties Worksheet'!G34="X", "X", "")</f>
        <v/>
      </c>
      <c r="I49" s="15" t="str">
        <f>IF('Segregation of Duties Worksheet'!H34="X", "X", "")</f>
        <v/>
      </c>
      <c r="J49" s="15" t="str">
        <f>IF('Segregation of Duties Worksheet'!I34="X", "X", "")</f>
        <v/>
      </c>
      <c r="K49" s="15" t="str">
        <f>IF('Segregation of Duties Worksheet'!J34="X", "X", "")</f>
        <v/>
      </c>
      <c r="L49" s="15" t="str">
        <f>IF('Segregation of Duties Worksheet'!K34="X", "X", "")</f>
        <v/>
      </c>
      <c r="M49" s="16" t="str">
        <f>IF('Segregation of Duties Worksheet'!L34="X", "X", "")</f>
        <v/>
      </c>
      <c r="N49" s="2"/>
      <c r="P49" s="3"/>
      <c r="Q49" s="15"/>
      <c r="R49" s="15"/>
      <c r="S49" s="15"/>
      <c r="T49" s="15"/>
    </row>
    <row r="50" spans="1:20" ht="15" thickBot="1" x14ac:dyDescent="0.45">
      <c r="A50" s="230"/>
      <c r="B50" s="102" t="s">
        <v>63</v>
      </c>
      <c r="C50" s="26" t="s">
        <v>51</v>
      </c>
      <c r="D50" s="14" t="str">
        <f>IF('Segregation of Duties Worksheet'!C35="X", "X", "")</f>
        <v/>
      </c>
      <c r="E50" s="15" t="str">
        <f>IF('Segregation of Duties Worksheet'!D35="X", "X", "")</f>
        <v/>
      </c>
      <c r="F50" s="15" t="str">
        <f>IF('Segregation of Duties Worksheet'!E35="X", "X", "")</f>
        <v/>
      </c>
      <c r="G50" s="15" t="str">
        <f>IF('Segregation of Duties Worksheet'!F35="X", "X", "")</f>
        <v/>
      </c>
      <c r="H50" s="15" t="str">
        <f>IF('Segregation of Duties Worksheet'!G35="X", "X", "")</f>
        <v/>
      </c>
      <c r="I50" s="15" t="str">
        <f>IF('Segregation of Duties Worksheet'!H35="X", "X", "")</f>
        <v/>
      </c>
      <c r="J50" s="15" t="str">
        <f>IF('Segregation of Duties Worksheet'!I35="X", "X", "")</f>
        <v/>
      </c>
      <c r="K50" s="15" t="str">
        <f>IF('Segregation of Duties Worksheet'!J35="X", "X", "")</f>
        <v/>
      </c>
      <c r="L50" s="15" t="str">
        <f>IF('Segregation of Duties Worksheet'!K35="X", "X", "")</f>
        <v/>
      </c>
      <c r="M50" s="16" t="str">
        <f>IF('Segregation of Duties Worksheet'!L35="X", "X", "")</f>
        <v/>
      </c>
      <c r="N50" s="2"/>
      <c r="P50" s="3"/>
      <c r="Q50" s="29"/>
      <c r="R50" s="29"/>
      <c r="S50" s="29"/>
      <c r="T50" s="29"/>
    </row>
    <row r="51" spans="1:20" x14ac:dyDescent="0.4">
      <c r="A51" s="56"/>
      <c r="B51" s="71" t="s">
        <v>65</v>
      </c>
      <c r="C51" s="72" t="s">
        <v>66</v>
      </c>
      <c r="D51" s="52" t="str">
        <f t="shared" ref="D51:M51" si="10">IF(COUNTIF(D43:D50, "X")=0, "", IF((D43="X")+(D44="X")+(D46="X")+(D47="X")+(D49="X")+(D54="X")+(D45="X")+(D48="X")+(D50="X")+(D56="X")&gt;=2, "Yes", "No"))</f>
        <v/>
      </c>
      <c r="E51" s="53" t="str">
        <f t="shared" si="10"/>
        <v/>
      </c>
      <c r="F51" s="53" t="str">
        <f t="shared" si="10"/>
        <v/>
      </c>
      <c r="G51" s="53" t="str">
        <f t="shared" si="10"/>
        <v/>
      </c>
      <c r="H51" s="53" t="str">
        <f t="shared" si="10"/>
        <v/>
      </c>
      <c r="I51" s="53" t="str">
        <f t="shared" si="10"/>
        <v/>
      </c>
      <c r="J51" s="53" t="str">
        <f t="shared" si="10"/>
        <v/>
      </c>
      <c r="K51" s="53" t="str">
        <f t="shared" si="10"/>
        <v/>
      </c>
      <c r="L51" s="53" t="str">
        <f t="shared" si="10"/>
        <v/>
      </c>
      <c r="M51" s="54" t="str">
        <f t="shared" si="10"/>
        <v/>
      </c>
      <c r="N51" s="2"/>
      <c r="P51" s="3"/>
      <c r="Q51" s="29"/>
      <c r="R51" s="29"/>
      <c r="S51" s="29"/>
      <c r="T51" s="29"/>
    </row>
    <row r="52" spans="1:20" ht="69.75" customHeight="1" thickBot="1" x14ac:dyDescent="0.45">
      <c r="A52" s="57"/>
      <c r="B52" s="58"/>
      <c r="C52" s="73" t="s">
        <v>67</v>
      </c>
      <c r="D52" s="49" t="str">
        <f>IF(OR(D51="No", D51=""), "", _xlfn.TEXTJOIN(", ", TRUE, IF(COUNTIF(D43:D49, "X")&gt;0, "R", ""), IF(COUNTIF(D45:D50, "X")&gt;0, "A", ""), IF(D54="X", "R. Ledger", ""), IF(D56="X", "Rx. Accounts", "")))</f>
        <v/>
      </c>
      <c r="E52" s="47" t="str">
        <f t="shared" ref="E52:M52" si="11">IF(OR(E51="No", E51=""), "", _xlfn.TEXTJOIN(", ", TRUE, IF(COUNTIF(E43:E49, "X")&gt;0, "R", ""), IF(COUNTIF(E45:E50, "X")&gt;0, "A", ""), IF(E54="X", "R. Ledger", ""), IF(E56="X", "Rx. Accounts", "")))</f>
        <v/>
      </c>
      <c r="F52" s="47" t="str">
        <f t="shared" si="11"/>
        <v/>
      </c>
      <c r="G52" s="47" t="str">
        <f t="shared" si="11"/>
        <v/>
      </c>
      <c r="H52" s="47" t="str">
        <f t="shared" si="11"/>
        <v/>
      </c>
      <c r="I52" s="47" t="str">
        <f t="shared" si="11"/>
        <v/>
      </c>
      <c r="J52" s="47" t="str">
        <f t="shared" si="11"/>
        <v/>
      </c>
      <c r="K52" s="47" t="str">
        <f t="shared" si="11"/>
        <v/>
      </c>
      <c r="L52" s="47" t="str">
        <f t="shared" si="11"/>
        <v/>
      </c>
      <c r="M52" s="48" t="str">
        <f t="shared" si="11"/>
        <v/>
      </c>
      <c r="N52" s="2"/>
      <c r="P52" s="3"/>
      <c r="Q52" s="29"/>
      <c r="R52" s="29"/>
      <c r="S52" s="29"/>
      <c r="T52" s="29"/>
    </row>
    <row r="53" spans="1:20" ht="15" thickBot="1" x14ac:dyDescent="0.45">
      <c r="A53" s="55"/>
      <c r="B53" s="46"/>
      <c r="C53" s="38"/>
      <c r="D53" s="40"/>
      <c r="E53" s="41"/>
      <c r="F53" s="41"/>
      <c r="G53" s="41"/>
      <c r="H53" s="41"/>
      <c r="I53" s="41"/>
      <c r="J53" s="41"/>
      <c r="K53" s="41"/>
      <c r="L53" s="41"/>
      <c r="M53" s="42"/>
      <c r="N53" s="18"/>
    </row>
    <row r="54" spans="1:20" ht="49.5" customHeight="1" thickBot="1" x14ac:dyDescent="0.45">
      <c r="A54" s="115" t="s">
        <v>52</v>
      </c>
      <c r="B54" s="102" t="s">
        <v>74</v>
      </c>
      <c r="C54" s="17" t="s">
        <v>53</v>
      </c>
      <c r="D54" s="43" t="str">
        <f>IF('Segregation of Duties Worksheet'!C36="X", "X", "")</f>
        <v/>
      </c>
      <c r="E54" s="44" t="str">
        <f>IF('Segregation of Duties Worksheet'!D36="X", "X", "")</f>
        <v/>
      </c>
      <c r="F54" s="44" t="str">
        <f>IF('Segregation of Duties Worksheet'!E36="X", "X", "")</f>
        <v/>
      </c>
      <c r="G54" s="44" t="str">
        <f>IF('Segregation of Duties Worksheet'!F36="X", "X", "")</f>
        <v/>
      </c>
      <c r="H54" s="44" t="str">
        <f>IF('Segregation of Duties Worksheet'!G36="X", "X", "")</f>
        <v/>
      </c>
      <c r="I54" s="44" t="str">
        <f>IF('Segregation of Duties Worksheet'!H36="X", "X", "")</f>
        <v/>
      </c>
      <c r="J54" s="44" t="str">
        <f>IF('Segregation of Duties Worksheet'!I36="X", "X", "")</f>
        <v/>
      </c>
      <c r="K54" s="44" t="str">
        <f>IF('Segregation of Duties Worksheet'!J36="X", "X", "")</f>
        <v/>
      </c>
      <c r="L54" s="44" t="str">
        <f>IF('Segregation of Duties Worksheet'!K36="X", "X", "")</f>
        <v/>
      </c>
      <c r="M54" s="45" t="str">
        <f>IF('Segregation of Duties Worksheet'!L36="X", "X", "")</f>
        <v/>
      </c>
      <c r="N54" s="2"/>
      <c r="Q54" s="30"/>
      <c r="R54" s="30"/>
      <c r="S54" s="30"/>
      <c r="T54" s="30"/>
    </row>
    <row r="55" spans="1:20" ht="15" thickBot="1" x14ac:dyDescent="0.45">
      <c r="A55" s="19"/>
      <c r="B55" s="22"/>
      <c r="C55" s="20"/>
      <c r="D55" s="40"/>
      <c r="E55" s="41"/>
      <c r="F55" s="41"/>
      <c r="G55" s="41"/>
      <c r="H55" s="41"/>
      <c r="I55" s="41"/>
      <c r="J55" s="41"/>
      <c r="K55" s="41"/>
      <c r="L55" s="41"/>
      <c r="M55" s="42"/>
      <c r="N55" s="18"/>
      <c r="Q55" s="15"/>
      <c r="R55" s="15"/>
      <c r="S55" s="15"/>
      <c r="T55" s="15"/>
    </row>
    <row r="56" spans="1:20" ht="56.25" customHeight="1" thickBot="1" x14ac:dyDescent="0.45">
      <c r="A56" s="88" t="s">
        <v>54</v>
      </c>
      <c r="B56" s="102" t="s">
        <v>75</v>
      </c>
      <c r="C56" s="23" t="s">
        <v>55</v>
      </c>
      <c r="D56" s="43" t="str">
        <f>IF('Segregation of Duties Worksheet'!C37="X", "X", "")</f>
        <v/>
      </c>
      <c r="E56" s="44" t="str">
        <f>IF('Segregation of Duties Worksheet'!D37="X", "X", "")</f>
        <v/>
      </c>
      <c r="F56" s="44" t="str">
        <f>IF('Segregation of Duties Worksheet'!E37="X", "X", "")</f>
        <v/>
      </c>
      <c r="G56" s="44" t="str">
        <f>IF('Segregation of Duties Worksheet'!F37="X", "X", "")</f>
        <v/>
      </c>
      <c r="H56" s="44" t="str">
        <f>IF('Segregation of Duties Worksheet'!G37="X", "X", "")</f>
        <v/>
      </c>
      <c r="I56" s="44" t="str">
        <f>IF('Segregation of Duties Worksheet'!H37="X", "X", "")</f>
        <v/>
      </c>
      <c r="J56" s="44" t="str">
        <f>IF('Segregation of Duties Worksheet'!I37="X", "X", "")</f>
        <v/>
      </c>
      <c r="K56" s="44" t="str">
        <f>IF('Segregation of Duties Worksheet'!J37="X", "X", "")</f>
        <v/>
      </c>
      <c r="L56" s="44" t="str">
        <f>IF('Segregation of Duties Worksheet'!K37="X", "X", "")</f>
        <v/>
      </c>
      <c r="M56" s="45" t="str">
        <f>IF('Segregation of Duties Worksheet'!L37="X", "X", "")</f>
        <v/>
      </c>
      <c r="N56" s="2"/>
      <c r="Q56" s="15"/>
      <c r="R56" s="15"/>
      <c r="S56" s="15"/>
      <c r="T56" s="15"/>
    </row>
    <row r="57" spans="1:20" ht="15" thickBot="1" x14ac:dyDescent="0.45">
      <c r="A57" s="21"/>
      <c r="B57" s="20"/>
      <c r="C57" s="20"/>
      <c r="D57" s="38"/>
      <c r="E57" s="38"/>
      <c r="F57" s="38"/>
      <c r="G57" s="38"/>
      <c r="H57" s="38"/>
      <c r="I57" s="38"/>
      <c r="J57" s="38"/>
      <c r="K57" s="38"/>
      <c r="L57" s="38"/>
      <c r="M57" s="39"/>
      <c r="N57" s="18"/>
      <c r="Q57" s="15"/>
      <c r="R57" s="15"/>
      <c r="S57" s="15"/>
      <c r="T57" s="15"/>
    </row>
    <row r="58" spans="1:20" x14ac:dyDescent="0.4">
      <c r="Q58" s="15"/>
      <c r="R58" s="15"/>
      <c r="S58" s="15"/>
      <c r="T58" s="15"/>
    </row>
    <row r="59" spans="1:20" x14ac:dyDescent="0.4">
      <c r="Q59" s="29"/>
      <c r="R59" s="29"/>
      <c r="S59" s="29"/>
      <c r="T59" s="29"/>
    </row>
  </sheetData>
  <sheetProtection algorithmName="SHA-512" hashValue="xVXA3vHXIMzdTNUA/FZTWoCwZDKbP5B3sqfj+z4b1TXBsjijjeKlVWDadaSP5gY9Fc4YxMDZgTRTiZUGtpZR9A==" saltValue="JiffGqTdWj4oF81Lccb7yw==" spinCount="100000" sheet="1" objects="1" scenarios="1"/>
  <mergeCells count="10">
    <mergeCell ref="O2:X14"/>
    <mergeCell ref="O1:X1"/>
    <mergeCell ref="A43:A50"/>
    <mergeCell ref="D1:M1"/>
    <mergeCell ref="A3:A7"/>
    <mergeCell ref="A11:A13"/>
    <mergeCell ref="A17:A22"/>
    <mergeCell ref="A26:A35"/>
    <mergeCell ref="O15:T15"/>
    <mergeCell ref="O16:T21"/>
  </mergeCells>
  <conditionalFormatting sqref="Q50:T52 Q59:T59 Q31:T31 Q44:T44">
    <cfRule type="expression" dxfId="4" priority="79">
      <formula>Q31=4</formula>
    </cfRule>
  </conditionalFormatting>
  <conditionalFormatting sqref="Q50:T52 Q59:T59 Q31:T31 Q44:T44">
    <cfRule type="expression" priority="80">
      <formula>Q31=0</formula>
    </cfRule>
  </conditionalFormatting>
  <conditionalFormatting sqref="Q50:T52 Q59:T59 Q31:T31 Q44:T44">
    <cfRule type="expression" dxfId="3" priority="81">
      <formula>Q31=1</formula>
    </cfRule>
  </conditionalFormatting>
  <conditionalFormatting sqref="Q50:T52 Q59:T59 Q31:T31 Q44:T44">
    <cfRule type="expression" dxfId="2" priority="82">
      <formula>Q31=2</formula>
    </cfRule>
  </conditionalFormatting>
  <conditionalFormatting sqref="Q50:T52 Q59:T59 Q31:T31 Q44:T44">
    <cfRule type="expression" dxfId="1" priority="83">
      <formula>Q31=3</formula>
    </cfRule>
  </conditionalFormatting>
  <conditionalFormatting sqref="D8:M8 D14:M14 D23:M23 D36:M36 D40:M40 D51:M51">
    <cfRule type="containsText" dxfId="0" priority="1" operator="containsText" text="Yes">
      <formula>NOT(ISERROR(SEARCH("Yes",D8)))</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5CA0-72D6-4015-8E8C-13F6547272D5}">
  <sheetPr codeName="Sheet5"/>
  <dimension ref="A1:N43"/>
  <sheetViews>
    <sheetView workbookViewId="0">
      <pane ySplit="1" topLeftCell="A2" activePane="bottomLeft" state="frozen"/>
      <selection pane="bottomLeft" activeCell="F50" sqref="F50"/>
    </sheetView>
  </sheetViews>
  <sheetFormatPr defaultRowHeight="14.6" x14ac:dyDescent="0.4"/>
  <cols>
    <col min="1" max="1" width="15.07421875" style="50" customWidth="1"/>
    <col min="2" max="2" width="34.84375" style="1" customWidth="1"/>
    <col min="3" max="3" width="19" customWidth="1"/>
    <col min="4" max="4" width="21" style="1" customWidth="1"/>
    <col min="5" max="6" width="17.4609375" customWidth="1"/>
    <col min="7" max="7" width="46.4609375" customWidth="1"/>
    <col min="8" max="8" width="31.69140625" customWidth="1"/>
    <col min="9" max="9" width="18.3046875" customWidth="1"/>
  </cols>
  <sheetData>
    <row r="1" spans="1:14" ht="84" customHeight="1" thickBot="1" x14ac:dyDescent="0.45">
      <c r="A1" s="117" t="s">
        <v>1</v>
      </c>
      <c r="B1" s="84" t="s">
        <v>2</v>
      </c>
      <c r="C1" s="94" t="s">
        <v>76</v>
      </c>
      <c r="D1" s="94" t="s">
        <v>77</v>
      </c>
      <c r="E1" s="94" t="s">
        <v>78</v>
      </c>
      <c r="F1" s="94" t="s">
        <v>79</v>
      </c>
      <c r="G1" s="94" t="s">
        <v>80</v>
      </c>
      <c r="H1" s="94" t="s">
        <v>81</v>
      </c>
      <c r="I1" s="127"/>
      <c r="J1" s="10"/>
      <c r="K1" s="11"/>
    </row>
    <row r="2" spans="1:14" ht="30" customHeight="1" x14ac:dyDescent="0.4">
      <c r="A2" s="257" t="s">
        <v>13</v>
      </c>
      <c r="B2" s="137" t="s">
        <v>14</v>
      </c>
      <c r="C2" s="138"/>
      <c r="D2" s="138" t="str" cm="1">
        <f t="array" ref="D2">_xlfn.TEXTJOIN(", ", TRUE, IF('Worksheet Review'!$D$3:$M$3="X", 'Worksheet Review'!$D$2:$M$2, ""))</f>
        <v>Front Desk</v>
      </c>
      <c r="E2" s="139"/>
      <c r="F2" s="254"/>
      <c r="G2" s="140"/>
      <c r="H2" s="141"/>
      <c r="J2" s="126"/>
      <c r="K2" s="126"/>
      <c r="L2" s="126"/>
      <c r="M2" s="126"/>
      <c r="N2" s="126"/>
    </row>
    <row r="3" spans="1:14" ht="30" customHeight="1" x14ac:dyDescent="0.4">
      <c r="A3" s="258"/>
      <c r="B3" s="135" t="s">
        <v>15</v>
      </c>
      <c r="C3" s="97"/>
      <c r="D3" s="96" t="str" cm="1">
        <f t="array" ref="D3">_xlfn.TEXTJOIN(", ", TRUE, IF('Worksheet Review'!$D$4:$M$4="X", 'Worksheet Review'!$D$2:$M$2, ""))</f>
        <v>Front Desk</v>
      </c>
      <c r="E3" s="121"/>
      <c r="F3" s="256"/>
      <c r="G3" s="123"/>
      <c r="H3" s="142"/>
      <c r="J3" s="126"/>
      <c r="K3" s="126"/>
      <c r="L3" s="126"/>
      <c r="M3" s="126"/>
      <c r="N3" s="126"/>
    </row>
    <row r="4" spans="1:14" ht="30" customHeight="1" x14ac:dyDescent="0.4">
      <c r="A4" s="258"/>
      <c r="B4" s="136" t="s">
        <v>16</v>
      </c>
      <c r="C4" s="99"/>
      <c r="D4" s="98" t="str" cm="1">
        <f t="array" ref="D4">_xlfn.TEXTJOIN(", ", TRUE, IF('Worksheet Review'!$D$5:$M$5="X", 'Worksheet Review'!$D$2:$M$2, ""))</f>
        <v>Accountant</v>
      </c>
      <c r="E4" s="122"/>
      <c r="F4" s="256"/>
      <c r="G4" s="124"/>
      <c r="H4" s="143"/>
      <c r="J4" s="126"/>
      <c r="K4" s="126"/>
      <c r="L4" s="126"/>
      <c r="M4" s="126"/>
      <c r="N4" s="126"/>
    </row>
    <row r="5" spans="1:14" ht="29.25" customHeight="1" x14ac:dyDescent="0.4">
      <c r="A5" s="258"/>
      <c r="B5" s="135" t="s">
        <v>17</v>
      </c>
      <c r="C5" s="97"/>
      <c r="D5" s="96" t="str" cm="1">
        <f t="array" ref="D5">_xlfn.TEXTJOIN(", ", TRUE, IF('Worksheet Review'!$D$6:$M$6="X", 'Worksheet Review'!$D$2:$M$2, ""))</f>
        <v>Front Desk</v>
      </c>
      <c r="E5" s="121"/>
      <c r="F5" s="256"/>
      <c r="G5" s="123"/>
      <c r="H5" s="142"/>
      <c r="J5" s="126"/>
      <c r="K5" s="126"/>
      <c r="L5" s="126"/>
      <c r="M5" s="126"/>
      <c r="N5" s="126"/>
    </row>
    <row r="6" spans="1:14" ht="31.5" customHeight="1" thickBot="1" x14ac:dyDescent="0.45">
      <c r="A6" s="259"/>
      <c r="B6" s="144" t="s">
        <v>18</v>
      </c>
      <c r="C6" s="145"/>
      <c r="D6" s="146" t="str" cm="1">
        <f t="array" ref="D6">_xlfn.TEXTJOIN(", ", TRUE, IF('Worksheet Review'!$D$3:$M$3="X", 'Worksheet Review'!$D$2:$M$2, ""))</f>
        <v>Front Desk</v>
      </c>
      <c r="E6" s="147"/>
      <c r="F6" s="255"/>
      <c r="G6" s="148"/>
      <c r="H6" s="149"/>
      <c r="J6" s="126"/>
      <c r="K6" s="126"/>
      <c r="L6" s="126"/>
      <c r="M6" s="126"/>
      <c r="N6" s="126"/>
    </row>
    <row r="7" spans="1:14" ht="15" thickBot="1" x14ac:dyDescent="0.45">
      <c r="A7" s="125"/>
      <c r="B7" s="125"/>
      <c r="C7" s="125"/>
      <c r="D7" s="125"/>
      <c r="E7" s="125"/>
      <c r="F7" s="125"/>
      <c r="G7" s="125"/>
      <c r="H7" s="125"/>
      <c r="J7" s="126"/>
      <c r="K7" s="126"/>
      <c r="L7" s="126"/>
      <c r="M7" s="126"/>
      <c r="N7" s="126"/>
    </row>
    <row r="8" spans="1:14" ht="52.5" customHeight="1" x14ac:dyDescent="0.4">
      <c r="A8" s="260" t="s">
        <v>19</v>
      </c>
      <c r="B8" s="150" t="s">
        <v>20</v>
      </c>
      <c r="C8" s="151"/>
      <c r="D8" s="152" t="str" cm="1">
        <f t="array" ref="D8">_xlfn.TEXTJOIN(", ", TRUE, IF('Worksheet Review'!$D$11:$M$11="X", 'Worksheet Review'!$D$2:$M$2, ""))</f>
        <v/>
      </c>
      <c r="E8" s="153"/>
      <c r="F8" s="254"/>
      <c r="G8" s="154"/>
      <c r="H8" s="155"/>
      <c r="J8" s="126"/>
      <c r="K8" s="126"/>
      <c r="L8" s="126"/>
      <c r="M8" s="126"/>
      <c r="N8" s="126"/>
    </row>
    <row r="9" spans="1:14" ht="66" customHeight="1" x14ac:dyDescent="0.4">
      <c r="A9" s="261"/>
      <c r="B9" s="135" t="s">
        <v>21</v>
      </c>
      <c r="C9" s="97"/>
      <c r="D9" s="96" t="str" cm="1">
        <f t="array" ref="D9">_xlfn.TEXTJOIN(", ", TRUE, IF('Worksheet Review'!$D$12:$M$12="X", 'Worksheet Review'!$D$2:$M$2, ""))</f>
        <v/>
      </c>
      <c r="E9" s="121"/>
      <c r="F9" s="256"/>
      <c r="G9" s="123"/>
      <c r="H9" s="142"/>
      <c r="J9" s="126"/>
      <c r="K9" s="126"/>
      <c r="L9" s="126"/>
      <c r="M9" s="126"/>
      <c r="N9" s="126"/>
    </row>
    <row r="10" spans="1:14" ht="73.5" customHeight="1" thickBot="1" x14ac:dyDescent="0.45">
      <c r="A10" s="262"/>
      <c r="B10" s="156" t="s">
        <v>22</v>
      </c>
      <c r="C10" s="157"/>
      <c r="D10" s="158" t="str" cm="1">
        <f t="array" ref="D10">_xlfn.TEXTJOIN(", ", TRUE, IF('Worksheet Review'!$D$13:$M$13="X", 'Worksheet Review'!$D$2:$M$2, ""))</f>
        <v/>
      </c>
      <c r="E10" s="159"/>
      <c r="F10" s="255"/>
      <c r="G10" s="160"/>
      <c r="H10" s="161"/>
      <c r="J10" s="126"/>
      <c r="K10" s="126"/>
      <c r="L10" s="126"/>
      <c r="M10" s="126"/>
      <c r="N10" s="126"/>
    </row>
    <row r="11" spans="1:14" ht="15" thickBot="1" x14ac:dyDescent="0.45">
      <c r="A11" s="125"/>
      <c r="B11" s="125"/>
      <c r="C11" s="125"/>
      <c r="D11" s="125"/>
      <c r="E11" s="125"/>
      <c r="F11" s="125"/>
      <c r="G11" s="125"/>
      <c r="H11" s="125"/>
      <c r="J11" s="126"/>
      <c r="K11" s="126"/>
      <c r="L11" s="126"/>
      <c r="M11" s="126"/>
      <c r="N11" s="126"/>
    </row>
    <row r="12" spans="1:14" ht="31.5" customHeight="1" x14ac:dyDescent="0.4">
      <c r="A12" s="263" t="s">
        <v>23</v>
      </c>
      <c r="B12" s="137" t="s">
        <v>24</v>
      </c>
      <c r="C12" s="162" t="s">
        <v>7</v>
      </c>
      <c r="D12" s="138" t="str" cm="1">
        <f t="array" ref="D12">_xlfn.TEXTJOIN(", ", TRUE, IF('Worksheet Review'!$D$17:$M$17="X", 'Worksheet Review'!$D$2:$M$2, ""))</f>
        <v/>
      </c>
      <c r="E12" s="139"/>
      <c r="F12" s="254"/>
      <c r="G12" s="140"/>
      <c r="H12" s="141"/>
      <c r="J12" s="126"/>
      <c r="K12" s="126"/>
      <c r="L12" s="126"/>
      <c r="M12" s="126"/>
      <c r="N12" s="126"/>
    </row>
    <row r="13" spans="1:14" ht="33" customHeight="1" thickBot="1" x14ac:dyDescent="0.45">
      <c r="A13" s="264"/>
      <c r="B13" s="135" t="s">
        <v>25</v>
      </c>
      <c r="C13" s="97" t="s">
        <v>7</v>
      </c>
      <c r="D13" s="96" t="str" cm="1">
        <f t="array" ref="D13">_xlfn.TEXTJOIN(", ", TRUE, IF('Worksheet Review'!$D$18:$M$18="X", 'Worksheet Review'!$D$2:$M$2, ""))</f>
        <v/>
      </c>
      <c r="E13" s="121"/>
      <c r="F13" s="255"/>
      <c r="G13" s="123"/>
      <c r="H13" s="142"/>
      <c r="J13" s="126"/>
      <c r="K13" s="126"/>
      <c r="L13" s="126"/>
      <c r="M13" s="126"/>
      <c r="N13" s="126"/>
    </row>
    <row r="14" spans="1:14" ht="30" customHeight="1" x14ac:dyDescent="0.4">
      <c r="A14" s="264"/>
      <c r="B14" s="136" t="s">
        <v>26</v>
      </c>
      <c r="C14" s="99" t="s">
        <v>10</v>
      </c>
      <c r="D14" s="98" t="str" cm="1">
        <f t="array" ref="D14">_xlfn.TEXTJOIN(", ", TRUE, IF('Worksheet Review'!$D$19:$M$19="X", 'Worksheet Review'!$D$2:$M$2, ""))</f>
        <v/>
      </c>
      <c r="E14" s="99"/>
      <c r="F14" s="95"/>
      <c r="G14" s="99"/>
      <c r="H14" s="143"/>
    </row>
    <row r="15" spans="1:14" ht="47.25" customHeight="1" x14ac:dyDescent="0.4">
      <c r="A15" s="264"/>
      <c r="B15" s="135" t="s">
        <v>27</v>
      </c>
      <c r="C15" s="97" t="s">
        <v>7</v>
      </c>
      <c r="D15" s="96" t="str" cm="1">
        <f t="array" ref="D15">_xlfn.TEXTJOIN(", ", TRUE, IF('Worksheet Review'!$D$20:$M$20="X", 'Worksheet Review'!$D$2:$M$2, ""))</f>
        <v/>
      </c>
      <c r="E15" s="97"/>
      <c r="F15" s="97"/>
      <c r="G15" s="97"/>
      <c r="H15" s="142"/>
    </row>
    <row r="16" spans="1:14" ht="29.25" customHeight="1" x14ac:dyDescent="0.4">
      <c r="A16" s="264"/>
      <c r="B16" s="136" t="s">
        <v>28</v>
      </c>
      <c r="C16" s="99" t="s">
        <v>10</v>
      </c>
      <c r="D16" s="98" t="str" cm="1">
        <f t="array" ref="D16">_xlfn.TEXTJOIN(", ", TRUE, IF('Worksheet Review'!$D$21:$M$21="X", 'Worksheet Review'!$D$2:$M$2, ""))</f>
        <v/>
      </c>
      <c r="E16" s="99"/>
      <c r="F16" s="99"/>
      <c r="G16" s="99"/>
      <c r="H16" s="143"/>
    </row>
    <row r="17" spans="1:8" ht="29.6" thickBot="1" x14ac:dyDescent="0.45">
      <c r="A17" s="265"/>
      <c r="B17" s="163" t="s">
        <v>29</v>
      </c>
      <c r="C17" s="164" t="s">
        <v>11</v>
      </c>
      <c r="D17" s="165" t="str" cm="1">
        <f t="array" ref="D17">_xlfn.TEXTJOIN(", ", TRUE, IF('Worksheet Review'!$D$22:$M$22="X", 'Worksheet Review'!$D$2:$M$2, ""))</f>
        <v/>
      </c>
      <c r="E17" s="164"/>
      <c r="F17" s="164"/>
      <c r="G17" s="164"/>
      <c r="H17" s="166"/>
    </row>
    <row r="18" spans="1:8" ht="15" thickBot="1" x14ac:dyDescent="0.45">
      <c r="A18" s="125"/>
      <c r="B18" s="125"/>
      <c r="C18" s="125"/>
      <c r="D18" s="125"/>
      <c r="E18" s="125"/>
      <c r="F18" s="125"/>
      <c r="G18" s="125"/>
      <c r="H18" s="125"/>
    </row>
    <row r="19" spans="1:8" ht="29.25" customHeight="1" x14ac:dyDescent="0.4">
      <c r="A19" s="257" t="s">
        <v>82</v>
      </c>
      <c r="B19" s="150" t="s">
        <v>31</v>
      </c>
      <c r="C19" s="151"/>
      <c r="D19" s="152" t="str" cm="1">
        <f t="array" ref="D19">_xlfn.TEXTJOIN(", ", TRUE, IF('Worksheet Review'!$D$26:$M$26="X", 'Worksheet Review'!$D$2:$M$2, ""))</f>
        <v/>
      </c>
      <c r="E19" s="151"/>
      <c r="F19" s="151"/>
      <c r="G19" s="151"/>
      <c r="H19" s="155"/>
    </row>
    <row r="20" spans="1:8" ht="29.25" customHeight="1" x14ac:dyDescent="0.4">
      <c r="A20" s="258"/>
      <c r="B20" s="135" t="s">
        <v>32</v>
      </c>
      <c r="C20" s="97"/>
      <c r="D20" s="96" t="str" cm="1">
        <f t="array" ref="D20">_xlfn.TEXTJOIN(", ", TRUE, IF('Worksheet Review'!$D$27:$M$27="X", 'Worksheet Review'!$D$2:$M$2, ""))</f>
        <v/>
      </c>
      <c r="E20" s="97"/>
      <c r="F20" s="97"/>
      <c r="G20" s="97"/>
      <c r="H20" s="142"/>
    </row>
    <row r="21" spans="1:8" ht="30" customHeight="1" x14ac:dyDescent="0.4">
      <c r="A21" s="258"/>
      <c r="B21" s="167" t="s">
        <v>33</v>
      </c>
      <c r="C21" s="101"/>
      <c r="D21" s="100" t="str" cm="1">
        <f t="array" ref="D21">_xlfn.TEXTJOIN(", ", TRUE, IF('Worksheet Review'!$D$28:$M$28="X", 'Worksheet Review'!$D$2:$M$2, ""))</f>
        <v/>
      </c>
      <c r="E21" s="101"/>
      <c r="F21" s="101"/>
      <c r="G21" s="101"/>
      <c r="H21" s="168"/>
    </row>
    <row r="22" spans="1:8" ht="30" customHeight="1" x14ac:dyDescent="0.4">
      <c r="A22" s="258"/>
      <c r="B22" s="135" t="s">
        <v>34</v>
      </c>
      <c r="C22" s="97"/>
      <c r="D22" s="96" t="str" cm="1">
        <f t="array" ref="D22">_xlfn.TEXTJOIN(", ", TRUE, IF('Worksheet Review'!$D$29:$M$29="X", 'Worksheet Review'!$D$2:$M$2, ""))</f>
        <v/>
      </c>
      <c r="E22" s="97"/>
      <c r="F22" s="97"/>
      <c r="G22" s="97"/>
      <c r="H22" s="142"/>
    </row>
    <row r="23" spans="1:8" ht="30" customHeight="1" x14ac:dyDescent="0.4">
      <c r="A23" s="258"/>
      <c r="B23" s="167" t="s">
        <v>35</v>
      </c>
      <c r="C23" s="101"/>
      <c r="D23" s="100" t="str" cm="1">
        <f t="array" ref="D23">_xlfn.TEXTJOIN(", ", TRUE, IF('Worksheet Review'!$D$30:$M$30="X", 'Worksheet Review'!$D$2:$M$2, ""))</f>
        <v/>
      </c>
      <c r="E23" s="101"/>
      <c r="F23" s="101"/>
      <c r="G23" s="101"/>
      <c r="H23" s="168"/>
    </row>
    <row r="24" spans="1:8" ht="30" customHeight="1" x14ac:dyDescent="0.4">
      <c r="A24" s="258"/>
      <c r="B24" s="135" t="s">
        <v>36</v>
      </c>
      <c r="C24" s="97"/>
      <c r="D24" s="96" t="str" cm="1">
        <f t="array" ref="D24">_xlfn.TEXTJOIN(", ", TRUE, IF('Worksheet Review'!$D$31:$M$32="X", 'Worksheet Review'!$D$2:$M$2, ""))</f>
        <v/>
      </c>
      <c r="E24" s="97"/>
      <c r="F24" s="97"/>
      <c r="G24" s="97"/>
      <c r="H24" s="142"/>
    </row>
    <row r="25" spans="1:8" ht="30" customHeight="1" x14ac:dyDescent="0.4">
      <c r="A25" s="258"/>
      <c r="B25" s="167" t="s">
        <v>37</v>
      </c>
      <c r="C25" s="101"/>
      <c r="D25" s="100" t="str" cm="1">
        <f t="array" ref="D25">_xlfn.TEXTJOIN(", ", TRUE, IF('Worksheet Review'!$D$33:$M$33="X", 'Worksheet Review'!$D$2:$M$2, ""))</f>
        <v/>
      </c>
      <c r="E25" s="101"/>
      <c r="F25" s="101"/>
      <c r="G25" s="101"/>
      <c r="H25" s="168"/>
    </row>
    <row r="26" spans="1:8" ht="30" customHeight="1" x14ac:dyDescent="0.4">
      <c r="A26" s="258"/>
      <c r="B26" s="135" t="s">
        <v>38</v>
      </c>
      <c r="C26" s="97"/>
      <c r="D26" s="96" t="str" cm="1">
        <f t="array" ref="D26">_xlfn.TEXTJOIN(", ", TRUE, IF('Worksheet Review'!$D$34:$M$34="X", 'Worksheet Review'!$D$2:$M$2, ""))</f>
        <v/>
      </c>
      <c r="E26" s="97"/>
      <c r="F26" s="97"/>
      <c r="G26" s="97"/>
      <c r="H26" s="142"/>
    </row>
    <row r="27" spans="1:8" ht="30" customHeight="1" x14ac:dyDescent="0.4">
      <c r="A27" s="258"/>
      <c r="B27" s="167" t="s">
        <v>39</v>
      </c>
      <c r="C27" s="101"/>
      <c r="D27" s="100" t="str" cm="1">
        <f t="array" ref="D27">_xlfn.TEXTJOIN(", ", TRUE, IF('Worksheet Review'!$D$35:$M$35="X", 'Worksheet Review'!$D$2:$M$2, ""))</f>
        <v/>
      </c>
      <c r="E27" s="101"/>
      <c r="F27" s="101"/>
      <c r="G27" s="101"/>
      <c r="H27" s="168"/>
    </row>
    <row r="28" spans="1:8" ht="35.25" customHeight="1" thickBot="1" x14ac:dyDescent="0.45">
      <c r="A28" s="259"/>
      <c r="B28" s="163" t="s">
        <v>40</v>
      </c>
      <c r="C28" s="164"/>
      <c r="D28" s="165" t="str" cm="1">
        <f t="array" ref="D28">_xlfn.TEXTJOIN(", ", TRUE, IF('Worksheet Review'!$D$36:$M$36="X", 'Worksheet Review'!$D$2:$M$2, ""))</f>
        <v/>
      </c>
      <c r="E28" s="164"/>
      <c r="F28" s="164"/>
      <c r="G28" s="164"/>
      <c r="H28" s="166"/>
    </row>
    <row r="29" spans="1:8" ht="15" thickBot="1" x14ac:dyDescent="0.45">
      <c r="A29" s="169"/>
      <c r="B29" s="169"/>
      <c r="C29" s="169"/>
      <c r="D29" s="169"/>
      <c r="E29" s="169"/>
      <c r="F29" s="169"/>
      <c r="G29" s="169"/>
      <c r="H29" s="169"/>
    </row>
    <row r="30" spans="1:8" ht="69" customHeight="1" thickBot="1" x14ac:dyDescent="0.45">
      <c r="A30" s="170" t="s">
        <v>41</v>
      </c>
      <c r="B30" s="171" t="s">
        <v>42</v>
      </c>
      <c r="C30" s="172"/>
      <c r="D30" s="173" t="str" cm="1">
        <f t="array" ref="D30">_xlfn.TEXTJOIN(", ", TRUE, IF('Worksheet Review'!$D$39:$M$39="X", 'Worksheet Review'!$D$2:$M$2, ""))</f>
        <v/>
      </c>
      <c r="E30" s="172"/>
      <c r="F30" s="172"/>
      <c r="G30" s="172"/>
      <c r="H30" s="174"/>
    </row>
    <row r="31" spans="1:8" ht="15" thickBot="1" x14ac:dyDescent="0.45">
      <c r="A31" s="175"/>
      <c r="B31" s="176"/>
      <c r="C31" s="177"/>
      <c r="D31" s="178"/>
      <c r="E31" s="177"/>
      <c r="F31" s="177"/>
      <c r="G31" s="177"/>
      <c r="H31" s="177"/>
    </row>
    <row r="32" spans="1:8" ht="32.25" customHeight="1" thickBot="1" x14ac:dyDescent="0.45">
      <c r="A32" s="257" t="s">
        <v>43</v>
      </c>
      <c r="B32" s="150" t="s">
        <v>44</v>
      </c>
      <c r="C32" s="151"/>
      <c r="D32" s="152" t="str" cm="1">
        <f t="array" ref="D32">_xlfn.TEXTJOIN(", ", TRUE, IF('Worksheet Review'!$D$43:$M$43="X", 'Worksheet Review'!$D$2:$M$2, ""))</f>
        <v/>
      </c>
      <c r="E32" s="151"/>
      <c r="F32" s="179"/>
      <c r="G32" s="151"/>
      <c r="H32" s="155"/>
    </row>
    <row r="33" spans="1:8" ht="30.75" customHeight="1" x14ac:dyDescent="0.4">
      <c r="A33" s="258"/>
      <c r="B33" s="135" t="s">
        <v>45</v>
      </c>
      <c r="C33" s="97"/>
      <c r="D33" s="96" t="str" cm="1">
        <f t="array" ref="D33">_xlfn.TEXTJOIN(", ", TRUE, IF('Worksheet Review'!$D$44:$M$44="X", 'Worksheet Review'!$D$2:$M$2, ""))</f>
        <v/>
      </c>
      <c r="E33" s="121"/>
      <c r="F33" s="254"/>
      <c r="G33" s="123"/>
      <c r="H33" s="142"/>
    </row>
    <row r="34" spans="1:8" ht="30" customHeight="1" x14ac:dyDescent="0.4">
      <c r="A34" s="258"/>
      <c r="B34" s="167" t="s">
        <v>46</v>
      </c>
      <c r="C34" s="101"/>
      <c r="D34" s="100" t="str" cm="1">
        <f t="array" ref="D34">_xlfn.TEXTJOIN(", ", TRUE, IF('Worksheet Review'!$D$45:$M$45="X", 'Worksheet Review'!$D$2:$M$2, ""))</f>
        <v/>
      </c>
      <c r="E34" s="128"/>
      <c r="F34" s="256"/>
      <c r="G34" s="129"/>
      <c r="H34" s="168"/>
    </row>
    <row r="35" spans="1:8" ht="29.25" customHeight="1" thickBot="1" x14ac:dyDescent="0.45">
      <c r="A35" s="258"/>
      <c r="B35" s="135" t="s">
        <v>47</v>
      </c>
      <c r="C35" s="97"/>
      <c r="D35" s="96" t="str" cm="1">
        <f t="array" ref="D35">_xlfn.TEXTJOIN(", ", TRUE, IF('Worksheet Review'!$D$46:$M$46="X", 'Worksheet Review'!$D$2:$M$2, ""))</f>
        <v/>
      </c>
      <c r="E35" s="121"/>
      <c r="F35" s="255"/>
      <c r="G35" s="123"/>
      <c r="H35" s="142"/>
    </row>
    <row r="36" spans="1:8" ht="30.75" customHeight="1" x14ac:dyDescent="0.4">
      <c r="A36" s="258"/>
      <c r="B36" s="167" t="s">
        <v>48</v>
      </c>
      <c r="C36" s="101"/>
      <c r="D36" s="100" t="str" cm="1">
        <f t="array" ref="D36">_xlfn.TEXTJOIN(", ", TRUE, IF('Worksheet Review'!$D$47:$M$47="X", 'Worksheet Review'!$D$2:$M$2, ""))</f>
        <v/>
      </c>
      <c r="E36" s="101"/>
      <c r="F36" s="119"/>
      <c r="G36" s="101"/>
      <c r="H36" s="168"/>
    </row>
    <row r="37" spans="1:8" ht="30.75" customHeight="1" thickBot="1" x14ac:dyDescent="0.45">
      <c r="A37" s="258"/>
      <c r="B37" s="135" t="s">
        <v>49</v>
      </c>
      <c r="C37" s="97"/>
      <c r="D37" s="96" t="str" cm="1">
        <f t="array" ref="D37">_xlfn.TEXTJOIN(", ", TRUE, IF('Worksheet Review'!$D$48:$M$48="X", 'Worksheet Review'!$D$2:$M$2, ""))</f>
        <v/>
      </c>
      <c r="E37" s="97"/>
      <c r="F37" s="120"/>
      <c r="G37" s="97"/>
      <c r="H37" s="142"/>
    </row>
    <row r="38" spans="1:8" ht="29.25" customHeight="1" thickBot="1" x14ac:dyDescent="0.45">
      <c r="A38" s="258"/>
      <c r="B38" s="167" t="s">
        <v>50</v>
      </c>
      <c r="C38" s="101"/>
      <c r="D38" s="100" t="str" cm="1">
        <f t="array" ref="D38">_xlfn.TEXTJOIN(", ", TRUE, IF('Worksheet Review'!$D$49:$M$49="X", 'Worksheet Review'!$D$2:$M$2, ""))</f>
        <v/>
      </c>
      <c r="E38" s="128"/>
      <c r="F38" s="130"/>
      <c r="G38" s="129"/>
      <c r="H38" s="168"/>
    </row>
    <row r="39" spans="1:8" ht="29.25" customHeight="1" thickBot="1" x14ac:dyDescent="0.45">
      <c r="A39" s="259"/>
      <c r="B39" s="163" t="s">
        <v>51</v>
      </c>
      <c r="C39" s="164"/>
      <c r="D39" s="165" t="str" cm="1">
        <f t="array" ref="D39">_xlfn.TEXTJOIN(", ", TRUE, IF('Worksheet Review'!$D$50:$M$50="X", 'Worksheet Review'!$D$2:$M$2, ""))</f>
        <v/>
      </c>
      <c r="E39" s="164"/>
      <c r="F39" s="180"/>
      <c r="G39" s="164"/>
      <c r="H39" s="166"/>
    </row>
    <row r="40" spans="1:8" ht="15" thickBot="1" x14ac:dyDescent="0.45">
      <c r="A40" s="169"/>
      <c r="B40" s="169"/>
      <c r="C40" s="169"/>
      <c r="D40" s="169"/>
      <c r="E40" s="169"/>
      <c r="F40" s="169"/>
      <c r="G40" s="169"/>
      <c r="H40" s="169"/>
    </row>
    <row r="41" spans="1:8" ht="14.25" customHeight="1" thickBot="1" x14ac:dyDescent="0.45">
      <c r="A41" s="170" t="s">
        <v>52</v>
      </c>
      <c r="B41" s="171" t="s">
        <v>53</v>
      </c>
      <c r="C41" s="172"/>
      <c r="D41" s="173" t="str" cm="1">
        <f t="array" ref="D41">_xlfn.TEXTJOIN(", ", TRUE, IF('Worksheet Review'!$D$54:$M$54="X", 'Worksheet Review'!$D$2:$M$2, ""))</f>
        <v/>
      </c>
      <c r="E41" s="181"/>
      <c r="F41" s="130"/>
      <c r="G41" s="182"/>
      <c r="H41" s="174"/>
    </row>
    <row r="42" spans="1:8" ht="15" thickBot="1" x14ac:dyDescent="0.45">
      <c r="A42" s="125"/>
      <c r="B42" s="125"/>
      <c r="C42" s="125"/>
      <c r="D42" s="125"/>
      <c r="E42" s="125"/>
      <c r="F42" s="125"/>
      <c r="G42" s="125"/>
      <c r="H42" s="125"/>
    </row>
    <row r="43" spans="1:8" ht="29.6" thickBot="1" x14ac:dyDescent="0.45">
      <c r="A43" s="84" t="s">
        <v>54</v>
      </c>
      <c r="B43" s="183" t="s">
        <v>55</v>
      </c>
      <c r="C43" s="184"/>
      <c r="D43" s="185" t="str" cm="1">
        <f t="array" ref="D43">_xlfn.TEXTJOIN(", ", TRUE, IF('Worksheet Review'!$D$56:$M$56="X", 'Worksheet Review'!$D$2:$M$2, ""))</f>
        <v/>
      </c>
      <c r="E43" s="186"/>
      <c r="F43" s="130"/>
      <c r="G43" s="187"/>
      <c r="H43" s="188"/>
    </row>
  </sheetData>
  <sheetProtection algorithmName="SHA-512" hashValue="g6XEr2QKJFl6Ou5aVDF08xUPvBM7y2Krl01LtebMhum02rBg7HtOBIl5D4coCWqF1t8go+gEt/nhCpoaL5zeOQ==" saltValue="AJoYTTq9HCC5Q1RupCwPRw==" spinCount="100000" sheet="1" objects="1" scenarios="1"/>
  <mergeCells count="9">
    <mergeCell ref="F12:F13"/>
    <mergeCell ref="F33:F35"/>
    <mergeCell ref="A2:A6"/>
    <mergeCell ref="A8:A10"/>
    <mergeCell ref="A12:A17"/>
    <mergeCell ref="A19:A28"/>
    <mergeCell ref="A32:A39"/>
    <mergeCell ref="F2:F6"/>
    <mergeCell ref="F8:F10"/>
  </mergeCells>
  <dataValidations count="1">
    <dataValidation type="list" allowBlank="1" showInputMessage="1" showErrorMessage="1" sqref="G12:G17 G19:G28 G30 G32:G39 G2:G6 G8:G10" xr:uid="{17A103BB-5C5E-4FBB-96A6-6558E740E49F}">
      <formula1>"Yes, No, 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ba95e-3014-4428-8fb1-593c923a9eef" xsi:nil="true"/>
    <lcf76f155ced4ddcb4097134ff3c332f xmlns="a43b28a6-9bb0-4696-b776-f7505fe88166">
      <Terms xmlns="http://schemas.microsoft.com/office/infopath/2007/PartnerControls"/>
    </lcf76f155ced4ddcb4097134ff3c332f>
    <SharedWithUsers xmlns="b79ba95e-3014-4428-8fb1-593c923a9eef">
      <UserInfo>
        <DisplayName>Conner, Nyzuria</DisplayName>
        <AccountId>19</AccountId>
        <AccountType/>
      </UserInfo>
      <UserInfo>
        <DisplayName>Patterson, Lainie</DisplayName>
        <AccountId>16</AccountId>
        <AccountType/>
      </UserInfo>
    </SharedWithUsers>
    <CalendarYear xmlns="a43b28a6-9bb0-4696-b776-f7505fe88166" xsi:nil="true"/>
    <ReviewNotes xmlns="a43b28a6-9bb0-4696-b776-f7505fe88166" xsi:nil="true"/>
    <_ip_UnifiedCompliancePolicyUIAction xmlns="http://schemas.microsoft.com/sharepoint/v3" xsi:nil="true"/>
    <CheckSpecific xmlns="a43b28a6-9bb0-4696-b776-f7505fe88166" xsi:nil="true"/>
    <ReviewResponse xmlns="a43b28a6-9bb0-4696-b776-f7505fe88166" xsi:nil="true"/>
    <Waivers_x002d_postMay2021_x003f_ xmlns="a43b28a6-9bb0-4696-b776-f7505fe88166">false</Waivers_x002d_postMay2021_x003f_>
    <PublishingExpirationDate xmlns="a43b28a6-9bb0-4696-b776-f7505fe88166" xsi:nil="true"/>
    <_ip_UnifiedCompliancePolicyProperties xmlns="http://schemas.microsoft.com/sharepoint/v3" xsi:nil="true"/>
    <PublishingStartDate xmlns="a43b28a6-9bb0-4696-b776-f7505fe88166" xsi:nil="true"/>
    <Enforcement_x002f_Dissalowance_x003f_ xmlns="a43b28a6-9bb0-4696-b776-f7505fe88166">false</Enforcement_x002f_Dissalowance_x003f_>
    <Notes_x002f_Context xmlns="a43b28a6-9bb0-4696-b776-f7505fe88166" xsi:nil="true"/>
    <Email xmlns="a43b28a6-9bb0-4696-b776-f7505fe88166" xsi:nil="true"/>
    <SpecialPeriod xmlns="a43b28a6-9bb0-4696-b776-f7505fe88166" xsi:nil="true"/>
    <RecordsManagement xmlns="a43b28a6-9bb0-4696-b776-f7505fe88166" xsi:nil="true"/>
    <Review xmlns="a43b28a6-9bb0-4696-b776-f7505fe88166">false</Review>
    <MonitoringOfficer xmlns="a43b28a6-9bb0-4696-b776-f7505fe88166" xsi:nil="true"/>
    <ApprovedVendors xmlns="a43b28a6-9bb0-4696-b776-f7505fe881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40" ma:contentTypeDescription="Create a new document." ma:contentTypeScope="" ma:versionID="bf52e842607c84b871643e5c5d628a22">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44d9943395c092ea8259cbf7cb5a7cf8"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Email" minOccurs="0"/>
                <xsd:element ref="ns2:CalendarYear" minOccurs="0"/>
                <xsd:element ref="ns2:SpecialPeriod" minOccurs="0"/>
                <xsd:element ref="ns2:Enforcement_x002f_Dissalowance_x003f_" minOccurs="0"/>
                <xsd:element ref="ns2:CheckSpecific" minOccurs="0"/>
                <xsd:element ref="ns2:Waivers_x002d_postMay2021_x003f_" minOccurs="0"/>
                <xsd:element ref="ns2:ApprovedVendors" minOccurs="0"/>
                <xsd:element ref="ns2:Notes_x002f_Context" minOccurs="0"/>
                <xsd:element ref="ns2:Review" minOccurs="0"/>
                <xsd:element ref="ns2:ReviewNotes" minOccurs="0"/>
                <xsd:element ref="ns2:ReviewRespon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Email" ma:index="28" nillable="true" ma:displayName="Document Type" ma:format="Dropdown" ma:internalName="Email">
      <xsd:complexType>
        <xsd:complexContent>
          <xsd:extension base="dms:MultiChoice">
            <xsd:sequence>
              <xsd:element name="Value" maxOccurs="unbounded" minOccurs="0" nillable="true">
                <xsd:simpleType>
                  <xsd:restriction base="dms:Choice">
                    <xsd:enumeration value="Email - Internal"/>
                    <xsd:enumeration value="Email - External/GovDelivery"/>
                    <xsd:enumeration value="Internal Memo"/>
                    <xsd:enumeration value="Guidance Document - Final"/>
                    <xsd:enumeration value="Guidance Document - Draft"/>
                    <xsd:enumeration value="Training"/>
                    <xsd:enumeration value="Monitoring Tool"/>
                    <xsd:enumeration value="Other - Internal"/>
                    <xsd:enumeration value="Other - External"/>
                  </xsd:restriction>
                </xsd:simpleType>
              </xsd:element>
            </xsd:sequence>
          </xsd:extension>
        </xsd:complexContent>
      </xsd:complexType>
    </xsd:element>
    <xsd:element name="CalendarYear" ma:index="29" nillable="true" ma:displayName="Calendar Year" ma:decimals="0" ma:format="Dropdown" ma:internalName="CalendarYear" ma:percentage="FALSE">
      <xsd:simpleType>
        <xsd:restriction base="dms:Number"/>
      </xsd:simpleType>
    </xsd:element>
    <xsd:element name="SpecialPeriod" ma:index="30" nillable="true" ma:displayName="Special Period" ma:format="Dropdown" ma:internalName="SpecialPeriod">
      <xsd:complexType>
        <xsd:complexContent>
          <xsd:extension base="dms:MultiChoice">
            <xsd:sequence>
              <xsd:element name="Value" maxOccurs="unbounded" minOccurs="0" nillable="true">
                <xsd:simpleType>
                  <xsd:restriction base="dms:Choice">
                    <xsd:enumeration value="N/A"/>
                    <xsd:enumeration value="2013 Rule"/>
                    <xsd:enumeration value="2014 Assessment Period"/>
                    <xsd:enumeration value="2018-19 Exemption Period"/>
                    <xsd:enumeration value="Covid-19"/>
                    <xsd:enumeration value="2021 Rule"/>
                  </xsd:restriction>
                </xsd:simpleType>
              </xsd:element>
            </xsd:sequence>
          </xsd:extension>
        </xsd:complexContent>
      </xsd:complexType>
    </xsd:element>
    <xsd:element name="Enforcement_x002f_Dissalowance_x003f_" ma:index="31" nillable="true" ma:displayName="Enforcement/Dissalowance?" ma:default="0" ma:format="Dropdown" ma:internalName="Enforcement_x002f_Dissalowance_x003f_">
      <xsd:simpleType>
        <xsd:restriction base="dms:Boolean"/>
      </xsd:simpleType>
    </xsd:element>
    <xsd:element name="CheckSpecific" ma:index="32" nillable="true" ma:displayName="Check Specific" ma:format="Dropdown" ma:internalName="CheckSpecific">
      <xsd:complexType>
        <xsd:complexContent>
          <xsd:extension base="dms:MultiChoice">
            <xsd:sequence>
              <xsd:element name="Value" maxOccurs="unbounded" minOccurs="0" nillable="true">
                <xsd:simpleType>
                  <xsd:restriction base="dms:Choice">
                    <xsd:enumeration value="N/A"/>
                    <xsd:enumeration value="NSOPW"/>
                    <xsd:enumeration value="State Check"/>
                    <xsd:enumeration value="FBI Check"/>
                  </xsd:restriction>
                </xsd:simpleType>
              </xsd:element>
            </xsd:sequence>
          </xsd:extension>
        </xsd:complexContent>
      </xsd:complexType>
    </xsd:element>
    <xsd:element name="Waivers_x002d_postMay2021_x003f_" ma:index="33" nillable="true" ma:displayName="Waivers-post May 2021?" ma:default="0" ma:format="Dropdown" ma:internalName="Waivers_x002d_postMay2021_x003f_">
      <xsd:simpleType>
        <xsd:restriction base="dms:Boolean"/>
      </xsd:simpleType>
    </xsd:element>
    <xsd:element name="ApprovedVendors" ma:index="34" nillable="true" ma:displayName="Approved Vendors" ma:format="Dropdown" ma:internalName="ApprovedVendors">
      <xsd:complexType>
        <xsd:complexContent>
          <xsd:extension base="dms:MultiChoice">
            <xsd:sequence>
              <xsd:element name="Value" maxOccurs="unbounded" minOccurs="0" nillable="true">
                <xsd:simpleType>
                  <xsd:restriction base="dms:Choice">
                    <xsd:enumeration value="N/A"/>
                    <xsd:enumeration value="Fieldprint Only"/>
                    <xsd:enumeration value="Truescreen Only"/>
                    <xsd:enumeration value="Fieldprint and Truescreen"/>
                  </xsd:restriction>
                </xsd:simpleType>
              </xsd:element>
            </xsd:sequence>
          </xsd:extension>
        </xsd:complexContent>
      </xsd:complexType>
    </xsd:element>
    <xsd:element name="Notes_x002f_Context" ma:index="35" nillable="true" ma:displayName="Notes/Context" ma:format="Dropdown" ma:internalName="Notes_x002f_Context">
      <xsd:simpleType>
        <xsd:restriction base="dms:Text">
          <xsd:maxLength value="255"/>
        </xsd:restriction>
      </xsd:simpleType>
    </xsd:element>
    <xsd:element name="Review" ma:index="36" nillable="true" ma:displayName="Review" ma:default="0" ma:format="Dropdown" ma:internalName="Review">
      <xsd:simpleType>
        <xsd:restriction base="dms:Boolean"/>
      </xsd:simpleType>
    </xsd:element>
    <xsd:element name="ReviewNotes" ma:index="37" nillable="true" ma:displayName="Review Notes" ma:format="Dropdown" ma:internalName="ReviewNotes">
      <xsd:simpleType>
        <xsd:restriction base="dms:Text">
          <xsd:maxLength value="255"/>
        </xsd:restriction>
      </xsd:simpleType>
    </xsd:element>
    <xsd:element name="ReviewResponse" ma:index="38" nillable="true" ma:displayName="Review Response" ma:format="Dropdown" ma:internalName="ReviewRespon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 
</file>

<file path=customXml/itemProps1.xml><?xml version="1.0" encoding="utf-8"?>
<ds:datastoreItem xmlns:ds="http://schemas.openxmlformats.org/officeDocument/2006/customXml" ds:itemID="{FEDF5257-FB3E-4377-BBB8-EC676406DF92}">
  <ds:schemaRefs>
    <ds:schemaRef ds:uri="http://purl.org/dc/dcmitype/"/>
    <ds:schemaRef ds:uri="http://schemas.microsoft.com/sharepoint/v3"/>
    <ds:schemaRef ds:uri="http://www.w3.org/XML/1998/namespace"/>
    <ds:schemaRef ds:uri="a43b28a6-9bb0-4696-b776-f7505fe88166"/>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b79ba95e-3014-4428-8fb1-593c923a9ee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046151E-97DC-4159-877B-989F8906D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0F607-BAFA-4182-8A61-8A3AAB83C517}">
  <ds:schemaRefs>
    <ds:schemaRef ds:uri="http://schemas.microsoft.com/sharepoint/v3/contenttype/forms"/>
  </ds:schemaRefs>
</ds:datastoreItem>
</file>

<file path=customXml/itemProps4.xml><?xml version="1.0" encoding="utf-8"?>
<ds:datastoreItem xmlns:ds="http://schemas.openxmlformats.org/officeDocument/2006/customXml" ds:itemID="{F0C78405-EDB3-47DA-B4B7-8A7F89D676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to Grantees</vt:lpstr>
      <vt:lpstr>Segregation of Duties Worksheet</vt:lpstr>
      <vt:lpstr>Instructions to MO</vt:lpstr>
      <vt:lpstr>Worksheet Review</vt:lpstr>
      <vt:lpstr>Internal Control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Patterson, Lainie</dc:creator>
  <cp:keywords/>
  <dc:description/>
  <cp:lastModifiedBy>Whisler, Mathias</cp:lastModifiedBy>
  <cp:revision/>
  <dcterms:created xsi:type="dcterms:W3CDTF">2023-07-03T17:47:27Z</dcterms:created>
  <dcterms:modified xsi:type="dcterms:W3CDTF">2024-01-22T20:52:59Z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MediaServiceImageTags">
    <vt:lpwstr/>
  </property>
</Properties>
</file>